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Свод показателей НОКО" sheetId="3" r:id="rId1"/>
    <sheet name="Показатели и критерии" sheetId="4" r:id="rId2"/>
    <sheet name="Опрос" sheetId="5" r:id="rId3"/>
  </sheets>
  <calcPr calcId="145621"/>
</workbook>
</file>

<file path=xl/calcChain.xml><?xml version="1.0" encoding="utf-8"?>
<calcChain xmlns="http://schemas.openxmlformats.org/spreadsheetml/2006/main">
  <c r="A5" i="4" l="1"/>
  <c r="GM10" i="3" l="1"/>
  <c r="CK10" i="3"/>
  <c r="L10" i="3" l="1"/>
  <c r="M10" i="3" s="1"/>
  <c r="F5" i="5" l="1"/>
  <c r="E7" i="5"/>
  <c r="F8" i="5" s="1"/>
  <c r="E47" i="5"/>
  <c r="F45" i="5"/>
  <c r="E42" i="5"/>
  <c r="F40" i="5"/>
  <c r="E37" i="5"/>
  <c r="F35" i="5"/>
  <c r="E32" i="5"/>
  <c r="F30" i="5"/>
  <c r="E27" i="5"/>
  <c r="F25" i="5"/>
  <c r="E22" i="5"/>
  <c r="F20" i="5"/>
  <c r="E17" i="5"/>
  <c r="F15" i="5"/>
  <c r="E12" i="5"/>
  <c r="F10" i="5"/>
  <c r="GN10" i="3"/>
  <c r="GP10" i="3" s="1"/>
  <c r="T5" i="4" s="1"/>
  <c r="GG10" i="3"/>
  <c r="GH10" i="3" s="1"/>
  <c r="GJ10" i="3" s="1"/>
  <c r="S5" i="4" s="1"/>
  <c r="GA10" i="3"/>
  <c r="GB10" i="3" s="1"/>
  <c r="GD10" i="3" s="1"/>
  <c r="FS10" i="3"/>
  <c r="FT10" i="3" s="1"/>
  <c r="FV10" i="3" s="1"/>
  <c r="P5" i="4" s="1"/>
  <c r="FM10" i="3"/>
  <c r="FN10" i="3" s="1"/>
  <c r="FP10" i="3" s="1"/>
  <c r="O5" i="4" s="1"/>
  <c r="FG10" i="3"/>
  <c r="FH10" i="3" s="1"/>
  <c r="FJ10" i="3" s="1"/>
  <c r="N5" i="4" s="1"/>
  <c r="EY10" i="3"/>
  <c r="EZ10" i="3" s="1"/>
  <c r="FB10" i="3" s="1"/>
  <c r="L5" i="4" s="1"/>
  <c r="ES10" i="3"/>
  <c r="ET10" i="3" s="1"/>
  <c r="EV10" i="3" s="1"/>
  <c r="K5" i="4" s="1"/>
  <c r="EI10" i="3"/>
  <c r="EJ10" i="3" s="1"/>
  <c r="EL10" i="3" s="1"/>
  <c r="J5" i="4" s="1"/>
  <c r="DX10" i="3"/>
  <c r="DY10" i="3" s="1"/>
  <c r="EA10" i="3" s="1"/>
  <c r="H5" i="4" s="1"/>
  <c r="DF10" i="3"/>
  <c r="DG10" i="3" s="1"/>
  <c r="DI10" i="3" s="1"/>
  <c r="F5" i="4" s="1"/>
  <c r="DM10" i="3"/>
  <c r="DN10" i="3" s="1"/>
  <c r="DR10" i="3" s="1"/>
  <c r="DS10" i="3" s="1"/>
  <c r="DU10" i="3" s="1"/>
  <c r="CU10" i="3"/>
  <c r="CV10" i="3" s="1"/>
  <c r="D5" i="4" s="1"/>
  <c r="CQ10" i="3"/>
  <c r="CR10" i="3" s="1"/>
  <c r="CL10" i="3"/>
  <c r="CN10" i="3" s="1"/>
  <c r="C5" i="4" s="1"/>
  <c r="N10" i="3"/>
  <c r="BZ10" i="3"/>
  <c r="CA10" i="3" s="1"/>
  <c r="CB10" i="3" s="1"/>
  <c r="F38" i="5" l="1"/>
  <c r="F28" i="5"/>
  <c r="F23" i="5"/>
  <c r="F48" i="5"/>
  <c r="F43" i="5"/>
  <c r="EC10" i="3"/>
  <c r="I5" i="4" s="1"/>
  <c r="G5" i="4"/>
  <c r="R5" i="4"/>
  <c r="GR10" i="3"/>
  <c r="U5" i="4" s="1"/>
  <c r="CX10" i="3"/>
  <c r="FX10" i="3"/>
  <c r="Q5" i="4" s="1"/>
  <c r="CD10" i="3"/>
  <c r="B5" i="4" s="1"/>
  <c r="FD10" i="3"/>
  <c r="M5" i="4" s="1"/>
  <c r="F33" i="5"/>
  <c r="F18" i="5"/>
  <c r="F13" i="5"/>
  <c r="C47" i="5"/>
  <c r="D45" i="5"/>
  <c r="C42" i="5"/>
  <c r="D40" i="5"/>
  <c r="C37" i="5"/>
  <c r="D35" i="5"/>
  <c r="C32" i="5"/>
  <c r="D30" i="5"/>
  <c r="D33" i="5" s="1"/>
  <c r="C27" i="5"/>
  <c r="D25" i="5"/>
  <c r="C22" i="5"/>
  <c r="D20" i="5"/>
  <c r="C17" i="5"/>
  <c r="D15" i="5"/>
  <c r="C12" i="5"/>
  <c r="D10" i="5"/>
  <c r="C7" i="5"/>
  <c r="D5" i="5"/>
  <c r="D8" i="5" s="1"/>
  <c r="D43" i="5" l="1"/>
  <c r="D48" i="5"/>
  <c r="CZ10" i="3"/>
  <c r="GS10" i="3" s="1"/>
  <c r="V5" i="4" s="1"/>
  <c r="D38" i="5"/>
  <c r="D28" i="5"/>
  <c r="D23" i="5"/>
  <c r="D18" i="5"/>
  <c r="D13" i="5"/>
  <c r="E5" i="4" l="1"/>
  <c r="DR9" i="3"/>
  <c r="GM9" i="3" l="1"/>
  <c r="GN9" i="3" s="1"/>
  <c r="GP9" i="3" s="1"/>
  <c r="T4" i="4" s="1"/>
  <c r="GG9" i="3"/>
  <c r="GH9" i="3" s="1"/>
  <c r="GJ9" i="3" s="1"/>
  <c r="S4" i="4" s="1"/>
  <c r="GA9" i="3"/>
  <c r="GB9" i="3" s="1"/>
  <c r="GD9" i="3" s="1"/>
  <c r="FS9" i="3"/>
  <c r="FT9" i="3" s="1"/>
  <c r="FV9" i="3" s="1"/>
  <c r="P4" i="4" s="1"/>
  <c r="FM9" i="3"/>
  <c r="FN9" i="3" s="1"/>
  <c r="FP9" i="3" s="1"/>
  <c r="O4" i="4" s="1"/>
  <c r="FG9" i="3"/>
  <c r="FH9" i="3" s="1"/>
  <c r="FJ9" i="3" s="1"/>
  <c r="EY9" i="3"/>
  <c r="EZ9" i="3" s="1"/>
  <c r="FB9" i="3" s="1"/>
  <c r="L4" i="4" s="1"/>
  <c r="EV9" i="3"/>
  <c r="K4" i="4" s="1"/>
  <c r="ES9" i="3"/>
  <c r="EL9" i="3"/>
  <c r="J4" i="4" s="1"/>
  <c r="EI9" i="3"/>
  <c r="DX9" i="3"/>
  <c r="DY9" i="3" s="1"/>
  <c r="EA9" i="3" s="1"/>
  <c r="H4" i="4" s="1"/>
  <c r="DU9" i="3"/>
  <c r="G4" i="4" s="1"/>
  <c r="DM9" i="3"/>
  <c r="DI9" i="3"/>
  <c r="F4" i="4" s="1"/>
  <c r="DF9" i="3"/>
  <c r="CU9" i="3"/>
  <c r="CV9" i="3" s="1"/>
  <c r="D4" i="4" s="1"/>
  <c r="CQ9" i="3"/>
  <c r="CR9" i="3" s="1"/>
  <c r="CN9" i="3"/>
  <c r="C4" i="4" s="1"/>
  <c r="CK9" i="3"/>
  <c r="CD9" i="3"/>
  <c r="BZ9" i="3"/>
  <c r="CA9" i="3" s="1"/>
  <c r="L9" i="3"/>
  <c r="M9" i="3" s="1"/>
  <c r="N4" i="4" l="1"/>
  <c r="FX9" i="3"/>
  <c r="Q4" i="4" s="1"/>
  <c r="CX9" i="3"/>
  <c r="CZ9" i="3" s="1"/>
  <c r="R4" i="4"/>
  <c r="GR9" i="3"/>
  <c r="U4" i="4" s="1"/>
  <c r="B4" i="4"/>
  <c r="EC9" i="3"/>
  <c r="I4" i="4" s="1"/>
  <c r="FD9" i="3"/>
  <c r="M4" i="4" s="1"/>
  <c r="E4" i="4" l="1"/>
  <c r="GS9" i="3"/>
  <c r="V4" i="4" s="1"/>
</calcChain>
</file>

<file path=xl/sharedStrings.xml><?xml version="1.0" encoding="utf-8"?>
<sst xmlns="http://schemas.openxmlformats.org/spreadsheetml/2006/main" count="327" uniqueCount="305">
  <si>
    <t>1.1.1.1. Официальное наименование образовательной организации, контактная информация образовательной организации</t>
  </si>
  <si>
    <t>1.1.1.2. Информация о режиме и графике работы образовательной организации, режиме занятий</t>
  </si>
  <si>
    <t>1.1.1.3. Устав образовательной организации</t>
  </si>
  <si>
    <t>1.1.1.4. Лицензия на осуществление образовательной деятельности</t>
  </si>
  <si>
    <t>1.1.1.5. Свидетельство о государственной аккредитации</t>
  </si>
  <si>
    <t>1.1.1.6. Наименование основных образовательных программ, информация о сроке действия государственной аккредитации</t>
  </si>
  <si>
    <t>1.1.1.7. Информация об уровнях образования и формах обучения</t>
  </si>
  <si>
    <t>1.1.1.8. Правила (порядок) приёма, перевода, отчисления и восстановления обучающихся</t>
  </si>
  <si>
    <t>1.1.1.10. Документ о текущем контроле успеваемости и промежуточной аттестации обучающихся</t>
  </si>
  <si>
    <t>Подраздел "Основные сведения"</t>
  </si>
  <si>
    <t>1.1.2.2. Информация об учредителе (-ях) образовательной организации</t>
  </si>
  <si>
    <t>1.1.2.3. Информация о месте нахождения образовательной организации и её филиалов (при наличии)</t>
  </si>
  <si>
    <t>1.1.2.4. Информация о режиме и графике работы образовательной организации</t>
  </si>
  <si>
    <t>Подраздел "Структура и органы управления образовательной организацией</t>
  </si>
  <si>
    <t>Подраздел "Документы"</t>
  </si>
  <si>
    <t>1.1.2.10. Устав образовательной организации (копия)</t>
  </si>
  <si>
    <t>1.1.2.11. Лицензия на осуществление образовательной деятельности 
с приложениями (копия)</t>
  </si>
  <si>
    <t>1.1.2.12. Свидетельство о государственной аккредитации 
с приложениями (копия)</t>
  </si>
  <si>
    <t>Подраздел "Образование"</t>
  </si>
  <si>
    <t>Подраздел "Образовательные стандарты"</t>
  </si>
  <si>
    <t>Подраздел "Руководство. Педагогический (научно-педагогический) состав"</t>
  </si>
  <si>
    <t>Подраздел "Материально-техническое обеспечение и оснащённость образовательного процесса"</t>
  </si>
  <si>
    <t>Подраздел "Стипендии и иные виды материальной поддержки"</t>
  </si>
  <si>
    <t>Подраздел "Платные образовательные услуги"</t>
  </si>
  <si>
    <t>1.1.2.14. Отчёт о выполнении плана финансово-хозяйственной деятельности (за прошлый год)</t>
  </si>
  <si>
    <t>1.1.2.13. План финансово-хозяйственной деятельности 
(на текущий год)</t>
  </si>
  <si>
    <t>1.1.2.7. Информация о руководителях структурных подразделений</t>
  </si>
  <si>
    <t>1.1.2.8. Информация о местах нахождения структурных подразделений</t>
  </si>
  <si>
    <t>1.1.2.9. Наличие положений о структурных подразделениях</t>
  </si>
  <si>
    <t>1.1.2.15. Правила внутреннего распорядка обучающихся</t>
  </si>
  <si>
    <t>1.1.2.16. Правила внутреннего трудового распорядка</t>
  </si>
  <si>
    <t>1.1.2.17. Коллективный договор</t>
  </si>
  <si>
    <t>1.1.2.18. Отчёт о результатах самообследования</t>
  </si>
  <si>
    <t>1.1.2.19. Документ о порядке оказания платных образовательных услуг</t>
  </si>
  <si>
    <t>1.1.2.20. Образец договора об оказании платных образовательных услуг</t>
  </si>
  <si>
    <t>1.1.2.21. Документ об утверждении стоимости обучения по каждой образовательной программе</t>
  </si>
  <si>
    <t>1.1.2.22. Документ о текущем контроле успеваемости и промежуточной аттестации</t>
  </si>
  <si>
    <t>1.1.2.23. Предписания органов, осуществляющих государственный контроль (надзор) в сфере образования, отчёты об исполнении таких предписаний</t>
  </si>
  <si>
    <t>1.1.2.24. Информация о реализуемых уровнях образования</t>
  </si>
  <si>
    <t>1.1.2.25. Информация о формах обучения</t>
  </si>
  <si>
    <t>1.1.2.26. Информация о нормативных сроках обучения</t>
  </si>
  <si>
    <t>1.1.2.27. Информация о сроке действия государственной аккредитации образовательной программы</t>
  </si>
  <si>
    <t>1.1.2.29. Информация об учебном плане с приложением его копии</t>
  </si>
  <si>
    <t>1.1.2.30. Информация об аннотации к рабочим программа дисциплин (по каждой дисциплине в составе образовательной программы) с приложением их копий</t>
  </si>
  <si>
    <t>1.1.2.31. Информация о календарном учебном графике с приложением его копии</t>
  </si>
  <si>
    <t>1.1.2.32. Информация о методических и иных документах, разработанных образовательной организацией</t>
  </si>
  <si>
    <t>1.1.2.34. Информация о численности обучающихся по реализуемым образовательным программам</t>
  </si>
  <si>
    <t>1.1.2.35. Информация о языках, на которых осуществляется образование (обучение)</t>
  </si>
  <si>
    <t>1.1.2.36. Информация о федеральных государственных образовательных стандартах и об образовательных стандартах (копия или гиперссылка)</t>
  </si>
  <si>
    <t>Подраздел "Вкантные места для приёма (перевода)"</t>
  </si>
  <si>
    <t>1.1.2.5. Контактная информация 
(телефон, адрес электронной почты)</t>
  </si>
  <si>
    <t>1.1.2.6. Информация о наименовании структурных подразделений 
(органов управления)</t>
  </si>
  <si>
    <t>1.1.2.28. Информация об описании образовательной программы с приложением её копии</t>
  </si>
  <si>
    <t>1.1.2.33. Информация о реализуемых образовательных программах с указанием учебных предметов, курсов, дисциплин (модулей), практики</t>
  </si>
  <si>
    <t>Значимость показателя 1.1.</t>
  </si>
  <si>
    <t>Количество размещённых материалов</t>
  </si>
  <si>
    <t>1.1.2.37. ФИО руководителя образовательной организации</t>
  </si>
  <si>
    <t>1.1.2.38. Должность руководителя образовательной организации</t>
  </si>
  <si>
    <t>1.1.2.39. Контактный телефон, адрес электронной почты руководителя образовательной организации</t>
  </si>
  <si>
    <t>1.1.2.40. ФИО заместителей руководителя, руководителей филиалов</t>
  </si>
  <si>
    <t>1.1.2.1. Информация об официальном наименовании образовательной организации и её дате создания</t>
  </si>
  <si>
    <t>1.1.2.41. Должности заместителей руководителя, руководителей филиалов</t>
  </si>
  <si>
    <t>1.1.2.42. Контактный телефон, адрес электронной почты заместителей руководителя, руководителей филиалов</t>
  </si>
  <si>
    <t>1.1.2.43. ФИО педагогических работников</t>
  </si>
  <si>
    <t>1.1.2.44. Должность педагогических работников</t>
  </si>
  <si>
    <t>1.1.2.45. Преподаваемые педагогическими работниками дисциплины</t>
  </si>
  <si>
    <t>1.1.2.46. Наименование направления подготовки и (или) специальности педагогических работников</t>
  </si>
  <si>
    <t>1.1.2.47. Данные о повышении квалификации и (или) профессиональной переподготовке (при наличии) педагогических работников</t>
  </si>
  <si>
    <t>1.1.2.48. Общий стаж работы педагогического работника</t>
  </si>
  <si>
    <t>1.1.2.49. Стаж работы по специальности педагогического работника</t>
  </si>
  <si>
    <t>1.1.2.50. Сведения о наличии оборудованных учебных кабинетов</t>
  </si>
  <si>
    <t>1.1.2.51. Сведения о наличии объектов для проведения практических занятий</t>
  </si>
  <si>
    <t>1.1.2.52. Сведения о наличии библиотек</t>
  </si>
  <si>
    <t>1.1.2.53. Сведения о наличии объектов спорта</t>
  </si>
  <si>
    <t>1.1.2.54. Сведения о наличии средств обучения и воспитания</t>
  </si>
  <si>
    <t>1.1.2.55. Сведения об условиях питания и охраны здоровья обучающихся</t>
  </si>
  <si>
    <t>1.1.2.56. Сведения о доступе к информационным системам и ИТ сетям</t>
  </si>
  <si>
    <t>1.1.2.57. Сведения об электронных образовательных ресурсах, к которым обеспечивается доступ обучающихся</t>
  </si>
  <si>
    <t>1.1.2.58. Информация о наличии и условиях предоставления стипендий</t>
  </si>
  <si>
    <t>1.1.2.59. Информация о наличии общежития, интерната</t>
  </si>
  <si>
    <t>1.1.2.60. Правила (порядок) приёма обучающихся</t>
  </si>
  <si>
    <t>1.1.2.62. Документ, утверждающий стоимость платных образовательных услуг</t>
  </si>
  <si>
    <t>1.1.2.63. Информация о количестве вакантных мест для приёма (перевода) по каждой образовательной программе, специальности, направлению подготовки</t>
  </si>
  <si>
    <t>Доля размещения информации насайтах</t>
  </si>
  <si>
    <t>Значение параметра 1.1.1. 
в баллах
(менее 70% - 0 баллов;
70-80% - 40 баллов;
81-90% - 60 баллов;
более 90% - 100 баллов)</t>
  </si>
  <si>
    <t>Значение параметра 1.1.2. 
в баллах
(менее 70% - 0 баллов;
70-80% - 40 баллов;
81-90% - 60 баллов;
более 90% - 100 баллов)</t>
  </si>
  <si>
    <t>1.2.1.1. Телефон</t>
  </si>
  <si>
    <t>1.2.1.2. Электронная почта</t>
  </si>
  <si>
    <t>1.2.1.3. Электронные сервисы (форма для подачи электронного обращения(жалобы), получение консультации по оказываемым услугам и пр.)</t>
  </si>
  <si>
    <t>1.2.1.4. Раздел "Часто задаваемые вопросы"</t>
  </si>
  <si>
    <t>1.2.1.6. Иной дистанционный способ взаимодействия</t>
  </si>
  <si>
    <t>Значение параметра 1.2.1. 
в баллах
(отсутствует - 0 баллов; 
наличие и функционирование способа - по 20 баллов); 
более 4 способов - 100 баллов)</t>
  </si>
  <si>
    <t>Значимость показателя 1.2.</t>
  </si>
  <si>
    <t>Общее количество опрошенных</t>
  </si>
  <si>
    <t>Доля получателей услуг, удовлетворённых качеством, полнотой и доступностью информации о деятельности организации, размещённой на информационных стендах</t>
  </si>
  <si>
    <t>Значение параметра 1.3.1. 
1%=1 балл</t>
  </si>
  <si>
    <t>Количество опрошенных, удовлетворённых качеством, полнотой и доступностью информации о деятельности организации, размещённой на сайте в сети "Интернет"</t>
  </si>
  <si>
    <t>Доля получателей услуг, удовлетворённых качеством, полнотой и доступностью информации о деятельности организации, размещённой на сайте в сети "Интернет"</t>
  </si>
  <si>
    <t>Значение параметра 1.3.2. 
1%=1 балл</t>
  </si>
  <si>
    <t>Значение показателя 1.3.</t>
  </si>
  <si>
    <t>Значение показателя 1.2.</t>
  </si>
  <si>
    <t>Значимость показателя 1.3.</t>
  </si>
  <si>
    <t>Значимость критерия 1</t>
  </si>
  <si>
    <t>2.1.1.1. Наличие комфортной зоны отдыха (ожидания), оборудованной соответствующей мебелью</t>
  </si>
  <si>
    <t>2.1.1.2. Наличие и понятность навигации внутри образовательной организации</t>
  </si>
  <si>
    <t>2.1.1.3. Доступность питьевой воды</t>
  </si>
  <si>
    <t>2.1.1.4. Наличие и доступность санитарно-гигиенических помещений (чистота помещений, наличие мыла, туалетной бумаги и пр.)</t>
  </si>
  <si>
    <t>2.1.1.5. Санитарное состояние помещений образовательной организации</t>
  </si>
  <si>
    <t>Значение параметра 2.1.1. 
в баллах
(отсутствуют комфртные условия - 0 баллов; по 20 баллов за каждое условие, наличие 5 и более условия - 100 баллов)</t>
  </si>
  <si>
    <t>Значение показателя 2.1.</t>
  </si>
  <si>
    <t>2.2. Наличие возможности развития творческих способностей и интересов обучающихся</t>
  </si>
  <si>
    <t>2.2.1. Наличие возможности развития творческих способностей и интересов обучающихся, их участие в конкурсах и олимпиадах</t>
  </si>
  <si>
    <t>Общее количество обучающихся</t>
  </si>
  <si>
    <t>Доля обучающихся (от общего количества обучающихся), принявших участие в различных олимпиадах, смотрах, конкурсах</t>
  </si>
  <si>
    <t>Количество обучающихся, принявших участие в различных олимпиадах, смотрах, конкурсах</t>
  </si>
  <si>
    <t>2.2.1.2. Участие обучающихся в различных олимпиадах, смотрах, конкурсах</t>
  </si>
  <si>
    <t>Значение параметра 2.2.1.2.
(менее 10% - 0 баллов,
от 10 до 49% - 1 балл;
50% и более - 2 балла)</t>
  </si>
  <si>
    <t>2.2.1.3. Наличие победителей в смотрах, конкурсах, олимпиадах различного уровня:</t>
  </si>
  <si>
    <t>Региональный</t>
  </si>
  <si>
    <t>Федеральный</t>
  </si>
  <si>
    <t>Международный</t>
  </si>
  <si>
    <t>Значимость показателя 2.1.</t>
  </si>
  <si>
    <t>Значение показателя 2.2.</t>
  </si>
  <si>
    <t>Значимость показателя 2.2.</t>
  </si>
  <si>
    <t>Количество способов развития творческих способностей и интересов обучающихся</t>
  </si>
  <si>
    <t>Значение показателя 2.3.</t>
  </si>
  <si>
    <t>Значение параметра 2.3.1. 
1%=1 балл</t>
  </si>
  <si>
    <t>Значимость показателя 2.3.</t>
  </si>
  <si>
    <t>3. Показатели, характеризующие доступность услуг для инвалидов</t>
  </si>
  <si>
    <t>3.1.1.1. Оборудованных входных групп пандусами (подъёмными платформами)</t>
  </si>
  <si>
    <t>3.1.1.3. Адаптированных лифтов, поручней, расширенных дверных проёмов</t>
  </si>
  <si>
    <t>3.1.1.4. Специальных кресел-колясок</t>
  </si>
  <si>
    <t>3.1.1.5. Специально оборудованных санитарно-гигиенических помещений в организации социальной сферы</t>
  </si>
  <si>
    <t>Значение параметра 3.1.1. 
в баллах
(отсутствуют условия - 0 баллов; по 20 баллов за каждое условие, наличие 5 и более условия - 100 баллов)</t>
  </si>
  <si>
    <t>3.2.1.1. Дублирование для инвалидов по слуху и зрению звуковой и зрительной информации</t>
  </si>
  <si>
    <t>3.2.1.2. Дублирование надписей, знаков и иной текстовой и графической информации знаками, выполненными рельефно-точечным шрифтом Брайля</t>
  </si>
  <si>
    <t>3.2.1.3. Возможность предоставления инвалидам по слуху (слуху и зрению) услуг сурдопереводчика (тифлосурдопереводчика)</t>
  </si>
  <si>
    <t>3.2.1.5. Помощь, оказываемая работниками организациисоциальной сферы, прошедшими необходимое обучение (инструктирование) по сопровождению инвалидов в помещениях организации</t>
  </si>
  <si>
    <t>Значение параметра 3.2.1. 
в баллах
(отсутствуют условия - 0 баллов; по 20 баллов за каждое условие, наличие 5 и более условия - 100 баллов)</t>
  </si>
  <si>
    <t>Значимость показателя 3.1.</t>
  </si>
  <si>
    <t>Значение показателя 3.1.</t>
  </si>
  <si>
    <t>Значимость показателя 3.2.</t>
  </si>
  <si>
    <t>Значение показателя 3.2.</t>
  </si>
  <si>
    <t>3.2.1.6. Наличие возможности предоставления образовательных услуг в дистанционном режиме или на дому</t>
  </si>
  <si>
    <t>3.3. Доля получателей услуг, удовлетворённых доступностью услуг для инвалидов</t>
  </si>
  <si>
    <t>3.3.1. Удовлетворённость доступностью услуг для инвалидов</t>
  </si>
  <si>
    <t>Количество опрошенных, удовлетворённых доступностью услуг для инвалидов</t>
  </si>
  <si>
    <t>Доля получателей услуг, удовлетворённых доступностью услуг для инвалидов</t>
  </si>
  <si>
    <t>Значимость показателя 3.3.</t>
  </si>
  <si>
    <t>Значение показателя 3.3.</t>
  </si>
  <si>
    <t>Значимость критерия 3</t>
  </si>
  <si>
    <t>4. Показатели, характеризующие доброжелательность, вежливость работников организаций социальной сферы</t>
  </si>
  <si>
    <t>4.1.1. Удовлетворённость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образовательную организацию</t>
  </si>
  <si>
    <t>Количество опрошенных, удовлетворённых доброжелательностью, вежливостью работников, обеспечивающих первичный контакт и информирование получателя услуг</t>
  </si>
  <si>
    <t>Доля получателей услуг, удовлетворённых доброжелательностью, вежливостью работников, обеспечивающих первичный контакт и информирование получателя услуг</t>
  </si>
  <si>
    <t>Значение параметра 4.1.1. 
1%=1 балл</t>
  </si>
  <si>
    <t>Значимость показателя 4.3.</t>
  </si>
  <si>
    <t>Значимость показателя 4.1.</t>
  </si>
  <si>
    <t>Значение показателя 4.1.</t>
  </si>
  <si>
    <t>4.1. Доля получателей образовательных услуг, удовлетворённых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</t>
  </si>
  <si>
    <t>4.2. Доля получателей образовательных услуг, удовлетворённых доброжелательностью, вежливостью работников образовательной организации, обеспечивающих непосредственное оказание услуги при обращении в образовательную организацию</t>
  </si>
  <si>
    <t>Количество опрошенных,  удовлетворённых доброжелательностью, вежливостью работников образовательной организации, обеспечивающих непосредственное оказание услуги при обращении в образовательную организацию</t>
  </si>
  <si>
    <t>Доля получателей услуг,  удовлетворённых доброжелательностью, вежливостью работников образовательной организации, обеспечивающих непосредственное оказание услуги при обращении в образовательную организацию</t>
  </si>
  <si>
    <t>Значимость показателя 4.2.</t>
  </si>
  <si>
    <t>Значение показателя 4.2.</t>
  </si>
  <si>
    <t>4.3. Доля получателей образовательных услуг, удовлетворённых доброжелательностью, вежливостью работников образовательной организации при использовании дистанционных форм взаимодействия</t>
  </si>
  <si>
    <t>4.3.1. Удовлетворённость доброжелательностью, вежливостью работников образовательной организации при использовании дистанционных форм взаимодействия (по телефону, по электронной почте, с помощью электронных сервисов, подачи электронного обращения)</t>
  </si>
  <si>
    <t>Доля получателей образовательных услуг, удовлетворённых доброжелательностью, вежливостью работников образовательной организации при использовании дистанционных форм взаимодействия</t>
  </si>
  <si>
    <t>Количество опрошенных,  удовлетворённых доброжелательностью, вежливостью работников образовательной организации при использовании дистанционных форм взаимодействия</t>
  </si>
  <si>
    <t>Значение параметра 4.3.1. 
1%=1 балл</t>
  </si>
  <si>
    <t>Значение параметра 4.2.1. 
1%=1 балл</t>
  </si>
  <si>
    <t>Значимость критерия 4</t>
  </si>
  <si>
    <t>5. Показатели, характеризующие удовлетворённость условиями оказания услуг</t>
  </si>
  <si>
    <t>5.1. Доля участников образовательных отношений, которые готовы рекомендовать образовательную организацию родственникам и знакомым</t>
  </si>
  <si>
    <t>5.1.1. Готовность участников образовательных отношений рекомендовать образовательную организацию родственникам и знакомым</t>
  </si>
  <si>
    <t>Значение параметра 5.1.1. 
1%=1 балл</t>
  </si>
  <si>
    <t>Доля участников образовательных отношений, которые готовы рекомендовать образовательную организацию родственникам и знакомым</t>
  </si>
  <si>
    <t>Количество опрошенных, которые готовы рекомендовать образовательную организацию родственникам и знакомым</t>
  </si>
  <si>
    <t>Значимость показателя 5.1.</t>
  </si>
  <si>
    <t>Значение показателя 5.1.</t>
  </si>
  <si>
    <t>5.2. Доля участников образовательных отношений, удовлетворённых удобством графика работы образовательной организации</t>
  </si>
  <si>
    <t>5.2.1. Удовлетворённость удобством графика работы образовательной организации</t>
  </si>
  <si>
    <t>Доля участников образовательных отношений, удовлетворённых удобством графика работы образовательной организации</t>
  </si>
  <si>
    <t>Количество опрошенных,  удовлетворённых удобством графика работы образовательной организации</t>
  </si>
  <si>
    <t>Значение параметра 5.2.1. 
1%=1 балл</t>
  </si>
  <si>
    <t>Значимость показателя 5.2.</t>
  </si>
  <si>
    <t>Значение показателя 5.2.</t>
  </si>
  <si>
    <t>5.3. Доля участников образовательных отношений, удовлетворённых в целом условиями оказания образовательных услуг в образовательной организации</t>
  </si>
  <si>
    <t>Доля участников образовательных отношений, удовлетворённых в целом условиями оказания образовательных услуг в образовательной организации</t>
  </si>
  <si>
    <t>Количество опрошенных,  удовлетворённых в целом условиями оказания образовательных услуг в образовательной организации</t>
  </si>
  <si>
    <t>5.3.1. Удовлетворённость условиями оказания образовательных услуг в образовательной организации</t>
  </si>
  <si>
    <t>Значение параметра 5.3.1. 
1%=1 балл</t>
  </si>
  <si>
    <t>Значимость показателя 5.3.</t>
  </si>
  <si>
    <t>Значение показателя 5.3.</t>
  </si>
  <si>
    <t xml:space="preserve">Значимость критерия </t>
  </si>
  <si>
    <t>Итоговая оценка по критерию 1</t>
  </si>
  <si>
    <t>Значимость критерия 2</t>
  </si>
  <si>
    <t>Итоговая оценка по критерию 2</t>
  </si>
  <si>
    <t>Итоговая оценка по критерию  3</t>
  </si>
  <si>
    <t>Итоговая оценка по критерию 4</t>
  </si>
  <si>
    <t>Итоговая оценка по критерию 5</t>
  </si>
  <si>
    <t>Значение параметра 3.3.1. 
1%=1 балл</t>
  </si>
  <si>
    <t>Свод показателей НОКО 2018</t>
  </si>
  <si>
    <t>Наименование образовательной организации</t>
  </si>
  <si>
    <t>1.1. Соответствие информации о деятельности образовательной организации, размещённой на общедоступных информационных ресурсах, её содержанию и порядку (форме), установленным нормативными правовыми актами</t>
  </si>
  <si>
    <t>1.1.1. Соответствие информации о деятельности образовательной организации, размещённой на информационных стендах в помещении образовательной организации, её содержанию и порядку (форме), установленным нормативными правовыми актами</t>
  </si>
  <si>
    <t>1.1.2. Соответствие информации о деятельности образовательной организации, размещённой на официальном сайте образовательной организации, её содержанию и порядку (форме), установленным нормативными правовыми актами</t>
  </si>
  <si>
    <t>1.2.1.5. Техническая возможность выражения получателем услуг мнения о качестве условий оказания услуг образовательной организацией (наличие анкеты для опроса граждан или гиперссылки на неё)</t>
  </si>
  <si>
    <t>1.3. Доля получателей образовательных услуг, удовлетворённых открытостью, полнотой и доступностью информации о деятельности образовательной организации, размещённой на информационных стендах в помещении образовательной организации, на официальном сайте образовательной организации в сети "Интернет"</t>
  </si>
  <si>
    <t xml:space="preserve">2.1. Обеспечение в образовательной организации комфортных условий для предоставления образовательных услуг </t>
  </si>
  <si>
    <t xml:space="preserve">2.3. Доля участников образовательных отеошений, удовлетворённых комфортностью предоставления услуг образовательной организацией </t>
  </si>
  <si>
    <t>Доля получателей услуг, удовлетворённых комфортностью предоставления услуг образовательной организацией</t>
  </si>
  <si>
    <t>3.1. Оборудование помещений образовательной организации и прилегающей к ней территории с учётом доступности для инвалидов</t>
  </si>
  <si>
    <t>3.1.1. Наличие в помещениях образовательной организации и на прилегающей к ней территории:</t>
  </si>
  <si>
    <t>3.2.1.4. Наличие альтернативной версии официального сайта образовательной организации  в сети "Интернет" для инвалидов по зрению</t>
  </si>
  <si>
    <t>3.2. Обеспечение в образовательной организации условий доступности, инвалидам получать образовательные услуги наравне с другими</t>
  </si>
  <si>
    <t>3.2.1. Наличие в образовательной организации условий доступности, позволяющих инвалидам получать образовательные услуги наравне с другими</t>
  </si>
  <si>
    <t>1.1.1.9. Порядок оказания платных образовательных услуг, наличие документа, утверждающего стоимость предоставления услуг</t>
  </si>
  <si>
    <t>1.1.2.61. Порядок перевода, отчисления и восстановления обучающихся</t>
  </si>
  <si>
    <t>3.1.1.2. Выделенных стоянок для автотранспортных средств инвалидов</t>
  </si>
  <si>
    <t xml:space="preserve">1. Показатели, характеризующие открытость и доступность информации об образовательной организации </t>
  </si>
  <si>
    <t>Доля размещеннойинформации на стендах</t>
  </si>
  <si>
    <t>Значение показателя 1.1.</t>
  </si>
  <si>
    <t>1.2. Обеспечение на официальном сайте образовательной организации наличия и функционирования дистанционных способов обратной связи и взаимодействия с получателями образовательных услуг</t>
  </si>
  <si>
    <t>1.2.1. Наличие и функционирование на официальном сайте образовательной организации информации о дистанционных способах взаимодействия с получателями образовательных услуг:</t>
  </si>
  <si>
    <t>Количество дистанционных способов взаимодействия с получателями образовательных услуг</t>
  </si>
  <si>
    <t xml:space="preserve">1.3.1. Удовлетворённость качеством, полнотой и доступностью информации о деятельности образовательной организации, размещённой на стендах в помещении образовательной организации </t>
  </si>
  <si>
    <t>1.3.2. Удовлетворённость качеством, полнотой и доступностью информации о деятельности образовательной организации, размещённой на официальном сайте в сети "Интернет"</t>
  </si>
  <si>
    <t>Количество опрошенных, удовлетворённых качеством, полнотой и доступностью информации о деятельности организации, размещённой на стендах образовательной организации</t>
  </si>
  <si>
    <t>2. Показатели, характеризующие комфортность условий предоставления образовательных услуг</t>
  </si>
  <si>
    <t>2.2.1.1. Наличие кружков, спортивных секций, творческих коллективов, научных сообществ, клубов и других объединений</t>
  </si>
  <si>
    <t>Значение параметра 2.2.1. 
в баллах
(отсутствуют комфортные условия - 0 баллов; по 20 баллов за каждую возможность, наличие 5 и более возможностей - 100 баллов)</t>
  </si>
  <si>
    <t>2.1.1. Наличие комфортных условий для предоставления образовательных услуг</t>
  </si>
  <si>
    <t>Количество комфортных условий для предоставления образовательных услуг</t>
  </si>
  <si>
    <t xml:space="preserve">2.3.1. Удовлетворённость качеством, полнотой и доступностью информации о деятельности образовательной организации, размещённой на стендах в помещении образовательной организации </t>
  </si>
  <si>
    <t xml:space="preserve">Количество опрошенных, удовлетворённых комфортностью предоставления услуг образовательной организацией </t>
  </si>
  <si>
    <t>Количество условий доступности для инвалидов</t>
  </si>
  <si>
    <t>Количество условий доступности, позволяющих инвалидам получать образовательные услуги наравне с другими</t>
  </si>
  <si>
    <t>4.2.1. Удовлетворённость доброжелательностью, вежливостью работников образовательной организации, обеспечивающих непосредственное оказание образовательной услуги при обращении в образовательную организацию</t>
  </si>
  <si>
    <t>Результат независимой оценки качества в образовательных организациях</t>
  </si>
  <si>
    <t>Показатель 1.1.</t>
  </si>
  <si>
    <t>Показатель 1.2.</t>
  </si>
  <si>
    <t>Показатель 1.3.</t>
  </si>
  <si>
    <t>Критерий 1</t>
  </si>
  <si>
    <t>Показатель 2.1.</t>
  </si>
  <si>
    <t>Показатель 2.2.</t>
  </si>
  <si>
    <t>Показатель 2.3.</t>
  </si>
  <si>
    <t>Критерий 3</t>
  </si>
  <si>
    <t>Критерий 2</t>
  </si>
  <si>
    <t>Показатель 3.1.</t>
  </si>
  <si>
    <t>Показатель 3.2.</t>
  </si>
  <si>
    <t>Показатель 3.3.</t>
  </si>
  <si>
    <t>Показатель 4.1.</t>
  </si>
  <si>
    <t>Показатель 4.2.</t>
  </si>
  <si>
    <t>Показатель 4.3.</t>
  </si>
  <si>
    <t>Критерий 4</t>
  </si>
  <si>
    <t>Показатель 5.1.</t>
  </si>
  <si>
    <t>Показатель 5.2.</t>
  </si>
  <si>
    <t>Показатель 5.3.</t>
  </si>
  <si>
    <t>ИТОГО</t>
  </si>
  <si>
    <t>Критерий 5</t>
  </si>
  <si>
    <t>Значения показателей и критериев с учётом коэффициентов значимости</t>
  </si>
  <si>
    <t>Коэффициент значимости:</t>
  </si>
  <si>
    <t xml:space="preserve">Вопрос </t>
  </si>
  <si>
    <t>Баллы</t>
  </si>
  <si>
    <t>Количество ответов</t>
  </si>
  <si>
    <t>Количество ответов от 5 баллов</t>
  </si>
  <si>
    <t>Наименование образовательной организации:</t>
  </si>
  <si>
    <t>Количество респондентов:</t>
  </si>
  <si>
    <t>Сумма ответов:</t>
  </si>
  <si>
    <t>1.3. Полнота и доступность информации о деятельности образовательной организации, размещенной на информационных стендах и официальном сайте организации.</t>
  </si>
  <si>
    <t>2.3. Удовлетворенность комфортностью условий предоставления услуг.</t>
  </si>
  <si>
    <t>Доля удовлетворённых по показателю 1.3.:</t>
  </si>
  <si>
    <t>Доля удовлетворённых по показателю 2.3.:</t>
  </si>
  <si>
    <t>3.3. Удовлетворенность доступностью образовательных услуг для лиц с ограниченными возможностями здоровья и инвалидов.</t>
  </si>
  <si>
    <t>Доля удовлетворённых по показателю 3.3.:</t>
  </si>
  <si>
    <t>Доля удовлетворённых по показателю 4.3.:</t>
  </si>
  <si>
    <t>Доля удовлетворённых по показателю 4.1.:</t>
  </si>
  <si>
    <t>4.1. Доброжелательность, вежливость работников образовательной организации, обеспечивающих первичный контакт и получателя услуги при обращении в ОО</t>
  </si>
  <si>
    <t>Доля удовлетворённых по показателю 4.2.:</t>
  </si>
  <si>
    <t>4.2. Доброжелательность, вежливость работников образовательной организации, обеспечивающих оказание образовательной услуги при обращении в ОО.</t>
  </si>
  <si>
    <t>4.3. Доброжелательность, вежливость работников образовательной организации при использовании дистанционных форм взаимодействия.</t>
  </si>
  <si>
    <t>Доля удовлетворённых по показателю 5.1.:</t>
  </si>
  <si>
    <t>Образовательная организация Абс</t>
  </si>
  <si>
    <t>5.1. Готовность рекомендовать образовательную организацию родственникам и знакомым.</t>
  </si>
  <si>
    <t>5.2. Удовлетворенность удобством графика работы образовательной организации.</t>
  </si>
  <si>
    <t>5.3. Доброжелательность, вежливость работников образовательной организации при использовании дистанционных форм взаимодействия.</t>
  </si>
  <si>
    <t>Доля удовлетворённых по показателю 5.2.:</t>
  </si>
  <si>
    <t>Доля удовлетворённых по показателю 5.3.:</t>
  </si>
  <si>
    <t>1. Значение каждого показателя из таблицы "Свод показателей НОКО" умножается на коэффициент значимости показателя.</t>
  </si>
  <si>
    <t>2. Значение каждого критерия из таблицы "Свод показателей НОКО" умножается на коэффициент значимости критерия.</t>
  </si>
  <si>
    <t>3. Сумма значений критериев с учётом коэффициента значимости критерия определяет результат независимой оценки (ячейка "ИТОГО").</t>
  </si>
  <si>
    <t>4. В данной таблице сумма показателей не равна значению критерия.</t>
  </si>
  <si>
    <t>Абс (пример)</t>
  </si>
  <si>
    <t>Инструкция по заполнению таблицы (в случае, если автоматическое заполнение таблицы не сработает):</t>
  </si>
  <si>
    <t>Инструкция по заполнению таблицы "Свод показателей НОКО":</t>
  </si>
  <si>
    <t>1. Первая строка, окрашенная в голубой цвет, дана в качестве примера, её удалять не нужно.</t>
  </si>
  <si>
    <t>2. Вам необходимо заполнять только ячейки белого цвета.</t>
  </si>
  <si>
    <t>Максимальное значение:</t>
  </si>
  <si>
    <t>3. Ячейки сиреневого цвета заполнять не нужно. В них уже внесены все необходимые формулы для расчёта. В случае, если в данную таблицу занесено несколько образовательных организаций, ячейку с формулой нужно протянуть вниз, кликнув на неё, и потянуть за зелёный квадрат внизу ячейки.</t>
  </si>
  <si>
    <t>4. По показателям 1.3., 2.3., 3.3., 4.1., 4.2., 4.3., 5.1., 5.2., 5.3. количество удовлетворённых получателей образовательных услуг проставляется по результатам опроса, полученные результаты должны соответствовать результатам во вкладке "Опрос".</t>
  </si>
  <si>
    <t>Абс(пример)</t>
  </si>
  <si>
    <t>5. Первая строка, окрашенная в голубой цвет, дана в качестве примера, её удалять не нужно.</t>
  </si>
  <si>
    <t>6. В случае, если в данную таблицу занесено несколько образовательных организаций, ячейку с формулой, окрашенную в голубой цвет, нужно протянуть вниз, кликнув на неё, и потянуть за зелёный квадрат внизу ячейки.</t>
  </si>
  <si>
    <t>МОБУ СОШ № 4 им.В.Чикмезова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</si>
</sst>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Horizontal">
        <fgColor theme="0"/>
        <bgColor theme="6" tint="0.59996337778862885"/>
      </patternFill>
    </fill>
    <fill>
      <patternFill patternType="lightHorizontal">
        <fgColor theme="8" tint="0.59996337778862885"/>
        <bgColor theme="0"/>
      </patternFill>
    </fill>
    <fill>
      <patternFill patternType="lightHorizontal">
        <fgColor theme="8" tint="0.59996337778862885"/>
        <bgColor rgb="FFFFFFFF"/>
      </patternFill>
    </fill>
    <fill>
      <patternFill patternType="lightHorizontal">
        <fgColor theme="0"/>
        <bgColor theme="5" tint="0.5999633777886288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2A5D0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9" fontId="1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1" fillId="8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9" fontId="1" fillId="11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12" borderId="1" xfId="0" applyFont="1" applyFill="1" applyBorder="1" applyAlignment="1">
      <alignment horizontal="center" vertical="center"/>
    </xf>
    <xf numFmtId="0" fontId="4" fillId="0" borderId="0" xfId="0" applyFont="1"/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textRotation="90"/>
    </xf>
    <xf numFmtId="0" fontId="1" fillId="4" borderId="1" xfId="0" applyFont="1" applyFill="1" applyBorder="1" applyAlignment="1">
      <alignment horizontal="center" vertical="center" textRotation="90"/>
    </xf>
    <xf numFmtId="0" fontId="4" fillId="0" borderId="1" xfId="0" applyFont="1" applyBorder="1"/>
    <xf numFmtId="0" fontId="1" fillId="2" borderId="1" xfId="0" applyFont="1" applyFill="1" applyBorder="1" applyAlignment="1">
      <alignment horizontal="center" vertical="center" textRotation="90"/>
    </xf>
    <xf numFmtId="0" fontId="1" fillId="13" borderId="1" xfId="0" applyFont="1" applyFill="1" applyBorder="1" applyAlignment="1">
      <alignment horizontal="center" vertical="center" textRotation="90"/>
    </xf>
    <xf numFmtId="0" fontId="1" fillId="1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9" fontId="1" fillId="4" borderId="1" xfId="0" applyNumberFormat="1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2" fontId="4" fillId="14" borderId="1" xfId="0" applyNumberFormat="1" applyFont="1" applyFill="1" applyBorder="1"/>
    <xf numFmtId="0" fontId="1" fillId="0" borderId="0" xfId="0" applyFont="1" applyFill="1"/>
    <xf numFmtId="0" fontId="1" fillId="14" borderId="1" xfId="0" applyFont="1" applyFill="1" applyBorder="1"/>
    <xf numFmtId="0" fontId="1" fillId="14" borderId="1" xfId="0" applyFont="1" applyFill="1" applyBorder="1" applyAlignment="1">
      <alignment horizontal="center" vertical="center"/>
    </xf>
    <xf numFmtId="2" fontId="1" fillId="14" borderId="1" xfId="0" applyNumberFormat="1" applyFont="1" applyFill="1" applyBorder="1" applyAlignment="1">
      <alignment horizontal="center" vertical="center"/>
    </xf>
    <xf numFmtId="0" fontId="4" fillId="14" borderId="13" xfId="0" applyFont="1" applyFill="1" applyBorder="1"/>
    <xf numFmtId="0" fontId="1" fillId="14" borderId="13" xfId="0" applyFont="1" applyFill="1" applyBorder="1" applyAlignment="1">
      <alignment horizontal="center" vertical="center"/>
    </xf>
    <xf numFmtId="0" fontId="1" fillId="12" borderId="13" xfId="0" applyFont="1" applyFill="1" applyBorder="1" applyAlignment="1"/>
    <xf numFmtId="0" fontId="1" fillId="12" borderId="15" xfId="0" applyFont="1" applyFill="1" applyBorder="1" applyAlignment="1"/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/>
    <xf numFmtId="0" fontId="1" fillId="0" borderId="14" xfId="0" applyFont="1" applyBorder="1" applyAlignment="1"/>
    <xf numFmtId="0" fontId="1" fillId="14" borderId="14" xfId="0" applyFont="1" applyFill="1" applyBorder="1"/>
    <xf numFmtId="0" fontId="1" fillId="14" borderId="16" xfId="0" applyFont="1" applyFill="1" applyBorder="1"/>
    <xf numFmtId="0" fontId="1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12" borderId="14" xfId="0" applyFont="1" applyFill="1" applyBorder="1"/>
    <xf numFmtId="0" fontId="1" fillId="14" borderId="5" xfId="0" applyFont="1" applyFill="1" applyBorder="1" applyAlignment="1">
      <alignment horizontal="center" vertical="center"/>
    </xf>
    <xf numFmtId="2" fontId="1" fillId="14" borderId="7" xfId="0" applyNumberFormat="1" applyFont="1" applyFill="1" applyBorder="1" applyAlignment="1">
      <alignment horizontal="center" vertical="center"/>
    </xf>
    <xf numFmtId="9" fontId="1" fillId="8" borderId="2" xfId="0" applyNumberFormat="1" applyFont="1" applyFill="1" applyBorder="1" applyAlignment="1">
      <alignment horizontal="center" vertical="center"/>
    </xf>
    <xf numFmtId="0" fontId="1" fillId="14" borderId="2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15" borderId="1" xfId="0" applyFont="1" applyFill="1" applyBorder="1"/>
    <xf numFmtId="0" fontId="1" fillId="15" borderId="1" xfId="0" applyFont="1" applyFill="1" applyBorder="1" applyAlignment="1">
      <alignment horizontal="center" vertical="center"/>
    </xf>
    <xf numFmtId="0" fontId="1" fillId="0" borderId="0" xfId="0" applyFont="1" applyBorder="1"/>
    <xf numFmtId="2" fontId="1" fillId="15" borderId="1" xfId="0" applyNumberFormat="1" applyFont="1" applyFill="1" applyBorder="1" applyAlignment="1">
      <alignment horizontal="center" vertical="center"/>
    </xf>
    <xf numFmtId="2" fontId="1" fillId="15" borderId="7" xfId="0" applyNumberFormat="1" applyFont="1" applyFill="1" applyBorder="1" applyAlignment="1">
      <alignment horizontal="center" vertical="center"/>
    </xf>
    <xf numFmtId="2" fontId="1" fillId="15" borderId="1" xfId="0" applyNumberFormat="1" applyFont="1" applyFill="1" applyBorder="1"/>
    <xf numFmtId="0" fontId="4" fillId="0" borderId="13" xfId="0" applyFont="1" applyFill="1" applyBorder="1"/>
    <xf numFmtId="0" fontId="1" fillId="0" borderId="14" xfId="0" applyFont="1" applyFill="1" applyBorder="1"/>
    <xf numFmtId="0" fontId="1" fillId="0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/>
    <xf numFmtId="0" fontId="1" fillId="15" borderId="21" xfId="0" applyFont="1" applyFill="1" applyBorder="1" applyAlignment="1">
      <alignment horizontal="center" vertical="center"/>
    </xf>
    <xf numFmtId="2" fontId="4" fillId="0" borderId="1" xfId="0" applyNumberFormat="1" applyFont="1" applyFill="1" applyBorder="1"/>
    <xf numFmtId="2" fontId="1" fillId="0" borderId="14" xfId="0" applyNumberFormat="1" applyFont="1" applyFill="1" applyBorder="1"/>
    <xf numFmtId="2" fontId="1" fillId="0" borderId="16" xfId="0" applyNumberFormat="1" applyFont="1" applyFill="1" applyBorder="1"/>
    <xf numFmtId="0" fontId="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4" xfId="0" applyFont="1" applyFill="1" applyBorder="1" applyAlignment="1">
      <alignment horizontal="center" vertical="center" textRotation="90" wrapText="1"/>
    </xf>
    <xf numFmtId="0" fontId="1" fillId="11" borderId="4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9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textRotation="90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textRotation="90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textRotation="90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left" vertical="center" wrapText="1"/>
    </xf>
    <xf numFmtId="0" fontId="1" fillId="14" borderId="14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B7"/>
      <color rgb="FF82A5D0"/>
      <color rgb="FF95A5F5"/>
      <color rgb="FFFFFFFF"/>
      <color rgb="FF4579B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31"/>
  <sheetViews>
    <sheetView tabSelected="1" topLeftCell="A7" zoomScale="96" zoomScaleNormal="96" workbookViewId="0">
      <selection activeCell="GS14" sqref="GS14"/>
    </sheetView>
  </sheetViews>
  <sheetFormatPr defaultColWidth="27.7109375" defaultRowHeight="15.75" x14ac:dyDescent="0.25"/>
  <cols>
    <col min="1" max="1" width="45.7109375" style="1" customWidth="1"/>
    <col min="2" max="13" width="15.7109375" style="1" customWidth="1"/>
    <col min="14" max="14" width="23.7109375" style="1" customWidth="1"/>
    <col min="15" max="49" width="15.7109375" style="1" customWidth="1"/>
    <col min="50" max="50" width="19.42578125" style="1" customWidth="1"/>
    <col min="51" max="79" width="15.7109375" style="1" customWidth="1"/>
    <col min="80" max="80" width="23.7109375" style="1" customWidth="1"/>
    <col min="81" max="89" width="15.7109375" style="1" customWidth="1"/>
    <col min="90" max="90" width="21.7109375" style="1" customWidth="1"/>
    <col min="91" max="95" width="15.7109375" style="1" customWidth="1"/>
    <col min="96" max="96" width="21.7109375" style="1" customWidth="1"/>
    <col min="97" max="99" width="15.7109375" style="1" customWidth="1"/>
    <col min="100" max="100" width="21.7109375" style="1" customWidth="1"/>
    <col min="101" max="110" width="15.7109375" style="1" customWidth="1"/>
    <col min="111" max="111" width="21.7109375" style="1" customWidth="1"/>
    <col min="112" max="117" width="15.7109375" style="1" customWidth="1"/>
    <col min="118" max="118" width="21.7109375" style="1" customWidth="1"/>
    <col min="119" max="122" width="15.7109375" style="1" customWidth="1"/>
    <col min="123" max="123" width="21.7109375" style="1" customWidth="1"/>
    <col min="124" max="128" width="15.7109375" style="1" customWidth="1"/>
    <col min="129" max="129" width="21.7109375" style="1" customWidth="1"/>
    <col min="130" max="139" width="15.7109375" style="1" customWidth="1"/>
    <col min="140" max="140" width="21.7109375" style="1" customWidth="1"/>
    <col min="141" max="149" width="15.7109375" style="1" customWidth="1"/>
    <col min="150" max="150" width="21.7109375" style="1" customWidth="1"/>
    <col min="151" max="155" width="15.7109375" style="1" customWidth="1"/>
    <col min="156" max="156" width="21.7109375" style="1" customWidth="1"/>
    <col min="157" max="163" width="15.7109375" style="1" customWidth="1"/>
    <col min="164" max="164" width="21.7109375" style="1" customWidth="1"/>
    <col min="165" max="169" width="15.7109375" style="1" customWidth="1"/>
    <col min="170" max="170" width="21.7109375" style="1" customWidth="1"/>
    <col min="171" max="175" width="15.7109375" style="1" customWidth="1"/>
    <col min="176" max="176" width="21.7109375" style="1" customWidth="1"/>
    <col min="177" max="183" width="15.7109375" style="1" customWidth="1"/>
    <col min="184" max="184" width="21.7109375" style="1" customWidth="1"/>
    <col min="185" max="189" width="15.7109375" style="1" customWidth="1"/>
    <col min="190" max="190" width="21.7109375" style="1" customWidth="1"/>
    <col min="191" max="195" width="15.7109375" style="1" customWidth="1"/>
    <col min="196" max="196" width="21.7109375" style="1" customWidth="1"/>
    <col min="197" max="201" width="15.7109375" style="1" customWidth="1"/>
    <col min="202" max="16384" width="27.7109375" style="1"/>
  </cols>
  <sheetData>
    <row r="1" spans="1:201" x14ac:dyDescent="0.25">
      <c r="A1" s="75" t="s">
        <v>203</v>
      </c>
      <c r="B1" s="125" t="s">
        <v>202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</row>
    <row r="2" spans="1:201" x14ac:dyDescent="0.25">
      <c r="A2" s="76"/>
      <c r="B2" s="87" t="s">
        <v>220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100" t="s">
        <v>229</v>
      </c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2"/>
      <c r="ED2" s="87" t="s">
        <v>128</v>
      </c>
      <c r="EE2" s="87"/>
      <c r="EF2" s="87"/>
      <c r="EG2" s="87"/>
      <c r="EH2" s="87"/>
      <c r="EI2" s="87"/>
      <c r="EJ2" s="87"/>
      <c r="EK2" s="87"/>
      <c r="EL2" s="87"/>
      <c r="EM2" s="87"/>
      <c r="EN2" s="87"/>
      <c r="EO2" s="87"/>
      <c r="EP2" s="87"/>
      <c r="EQ2" s="87"/>
      <c r="ER2" s="87"/>
      <c r="ES2" s="87"/>
      <c r="ET2" s="87"/>
      <c r="EU2" s="87"/>
      <c r="EV2" s="87"/>
      <c r="EW2" s="87"/>
      <c r="EX2" s="87"/>
      <c r="EY2" s="87"/>
      <c r="EZ2" s="87"/>
      <c r="FA2" s="87"/>
      <c r="FB2" s="87"/>
      <c r="FC2" s="87"/>
      <c r="FD2" s="87"/>
      <c r="FE2" s="87" t="s">
        <v>151</v>
      </c>
      <c r="FF2" s="87"/>
      <c r="FG2" s="87"/>
      <c r="FH2" s="87"/>
      <c r="FI2" s="87"/>
      <c r="FJ2" s="87"/>
      <c r="FK2" s="87"/>
      <c r="FL2" s="87"/>
      <c r="FM2" s="87"/>
      <c r="FN2" s="87"/>
      <c r="FO2" s="87"/>
      <c r="FP2" s="87"/>
      <c r="FQ2" s="87"/>
      <c r="FR2" s="87"/>
      <c r="FS2" s="87"/>
      <c r="FT2" s="87"/>
      <c r="FU2" s="87"/>
      <c r="FV2" s="87"/>
      <c r="FW2" s="87"/>
      <c r="FX2" s="87"/>
      <c r="FY2" s="87" t="s">
        <v>172</v>
      </c>
      <c r="FZ2" s="87"/>
      <c r="GA2" s="87"/>
      <c r="GB2" s="87"/>
      <c r="GC2" s="87"/>
      <c r="GD2" s="87"/>
      <c r="GE2" s="87"/>
      <c r="GF2" s="87"/>
      <c r="GG2" s="87"/>
      <c r="GH2" s="87"/>
      <c r="GI2" s="87"/>
      <c r="GJ2" s="87"/>
      <c r="GK2" s="87"/>
      <c r="GL2" s="87"/>
      <c r="GM2" s="87"/>
      <c r="GN2" s="87"/>
      <c r="GO2" s="87"/>
      <c r="GP2" s="87"/>
      <c r="GQ2" s="87"/>
      <c r="GR2" s="87"/>
      <c r="GS2" s="93" t="s">
        <v>239</v>
      </c>
    </row>
    <row r="3" spans="1:201" ht="84.75" customHeight="1" x14ac:dyDescent="0.25">
      <c r="A3" s="76"/>
      <c r="B3" s="117" t="s">
        <v>204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9"/>
      <c r="CC3" s="110" t="s">
        <v>54</v>
      </c>
      <c r="CD3" s="123" t="s">
        <v>222</v>
      </c>
      <c r="CE3" s="89" t="s">
        <v>223</v>
      </c>
      <c r="CF3" s="89"/>
      <c r="CG3" s="89"/>
      <c r="CH3" s="89"/>
      <c r="CI3" s="89"/>
      <c r="CJ3" s="89"/>
      <c r="CK3" s="89"/>
      <c r="CL3" s="89"/>
      <c r="CM3" s="91" t="s">
        <v>92</v>
      </c>
      <c r="CN3" s="89" t="s">
        <v>100</v>
      </c>
      <c r="CO3" s="89" t="s">
        <v>208</v>
      </c>
      <c r="CP3" s="89"/>
      <c r="CQ3" s="89"/>
      <c r="CR3" s="89"/>
      <c r="CS3" s="89"/>
      <c r="CT3" s="89"/>
      <c r="CU3" s="89"/>
      <c r="CV3" s="89"/>
      <c r="CW3" s="91" t="s">
        <v>101</v>
      </c>
      <c r="CX3" s="89" t="s">
        <v>99</v>
      </c>
      <c r="CY3" s="84" t="s">
        <v>102</v>
      </c>
      <c r="CZ3" s="86" t="s">
        <v>195</v>
      </c>
      <c r="DA3" s="117" t="s">
        <v>209</v>
      </c>
      <c r="DB3" s="118"/>
      <c r="DC3" s="118"/>
      <c r="DD3" s="118"/>
      <c r="DE3" s="118"/>
      <c r="DF3" s="118"/>
      <c r="DG3" s="119"/>
      <c r="DH3" s="91" t="s">
        <v>121</v>
      </c>
      <c r="DI3" s="89" t="s">
        <v>109</v>
      </c>
      <c r="DJ3" s="117" t="s">
        <v>110</v>
      </c>
      <c r="DK3" s="118"/>
      <c r="DL3" s="118"/>
      <c r="DM3" s="118"/>
      <c r="DN3" s="118"/>
      <c r="DO3" s="118"/>
      <c r="DP3" s="118"/>
      <c r="DQ3" s="118"/>
      <c r="DR3" s="118"/>
      <c r="DS3" s="119"/>
      <c r="DT3" s="91" t="s">
        <v>123</v>
      </c>
      <c r="DU3" s="89" t="s">
        <v>122</v>
      </c>
      <c r="DV3" s="89" t="s">
        <v>210</v>
      </c>
      <c r="DW3" s="89"/>
      <c r="DX3" s="89"/>
      <c r="DY3" s="89"/>
      <c r="DZ3" s="91" t="s">
        <v>127</v>
      </c>
      <c r="EA3" s="89" t="s">
        <v>125</v>
      </c>
      <c r="EB3" s="84" t="s">
        <v>196</v>
      </c>
      <c r="EC3" s="86" t="s">
        <v>197</v>
      </c>
      <c r="ED3" s="88" t="s">
        <v>212</v>
      </c>
      <c r="EE3" s="88"/>
      <c r="EF3" s="88"/>
      <c r="EG3" s="88"/>
      <c r="EH3" s="88"/>
      <c r="EI3" s="88"/>
      <c r="EJ3" s="88"/>
      <c r="EK3" s="90" t="s">
        <v>139</v>
      </c>
      <c r="EL3" s="88" t="s">
        <v>140</v>
      </c>
      <c r="EM3" s="107" t="s">
        <v>215</v>
      </c>
      <c r="EN3" s="108"/>
      <c r="EO3" s="108"/>
      <c r="EP3" s="108"/>
      <c r="EQ3" s="108"/>
      <c r="ER3" s="108"/>
      <c r="ES3" s="108"/>
      <c r="ET3" s="109"/>
      <c r="EU3" s="90" t="s">
        <v>141</v>
      </c>
      <c r="EV3" s="88" t="s">
        <v>142</v>
      </c>
      <c r="EW3" s="88" t="s">
        <v>144</v>
      </c>
      <c r="EX3" s="88"/>
      <c r="EY3" s="88"/>
      <c r="EZ3" s="88"/>
      <c r="FA3" s="90" t="s">
        <v>148</v>
      </c>
      <c r="FB3" s="88" t="s">
        <v>149</v>
      </c>
      <c r="FC3" s="83" t="s">
        <v>150</v>
      </c>
      <c r="FD3" s="85" t="s">
        <v>198</v>
      </c>
      <c r="FE3" s="88" t="s">
        <v>159</v>
      </c>
      <c r="FF3" s="88"/>
      <c r="FG3" s="88"/>
      <c r="FH3" s="88"/>
      <c r="FI3" s="90" t="s">
        <v>157</v>
      </c>
      <c r="FJ3" s="88" t="s">
        <v>158</v>
      </c>
      <c r="FK3" s="88" t="s">
        <v>160</v>
      </c>
      <c r="FL3" s="88"/>
      <c r="FM3" s="88"/>
      <c r="FN3" s="88"/>
      <c r="FO3" s="90" t="s">
        <v>163</v>
      </c>
      <c r="FP3" s="88" t="s">
        <v>164</v>
      </c>
      <c r="FQ3" s="88" t="s">
        <v>165</v>
      </c>
      <c r="FR3" s="88"/>
      <c r="FS3" s="88"/>
      <c r="FT3" s="88"/>
      <c r="FU3" s="90" t="s">
        <v>156</v>
      </c>
      <c r="FV3" s="88" t="s">
        <v>164</v>
      </c>
      <c r="FW3" s="83" t="s">
        <v>171</v>
      </c>
      <c r="FX3" s="85" t="s">
        <v>199</v>
      </c>
      <c r="FY3" s="88" t="s">
        <v>173</v>
      </c>
      <c r="FZ3" s="88"/>
      <c r="GA3" s="88"/>
      <c r="GB3" s="88"/>
      <c r="GC3" s="90" t="s">
        <v>178</v>
      </c>
      <c r="GD3" s="88" t="s">
        <v>179</v>
      </c>
      <c r="GE3" s="88" t="s">
        <v>180</v>
      </c>
      <c r="GF3" s="88"/>
      <c r="GG3" s="88"/>
      <c r="GH3" s="88"/>
      <c r="GI3" s="90" t="s">
        <v>185</v>
      </c>
      <c r="GJ3" s="88" t="s">
        <v>186</v>
      </c>
      <c r="GK3" s="88" t="s">
        <v>187</v>
      </c>
      <c r="GL3" s="88"/>
      <c r="GM3" s="88"/>
      <c r="GN3" s="88"/>
      <c r="GO3" s="90" t="s">
        <v>192</v>
      </c>
      <c r="GP3" s="88" t="s">
        <v>193</v>
      </c>
      <c r="GQ3" s="83" t="s">
        <v>194</v>
      </c>
      <c r="GR3" s="85" t="s">
        <v>200</v>
      </c>
      <c r="GS3" s="93"/>
    </row>
    <row r="4" spans="1:201" ht="86.25" customHeight="1" x14ac:dyDescent="0.25">
      <c r="A4" s="76"/>
      <c r="B4" s="97" t="s">
        <v>205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9"/>
      <c r="O4" s="96" t="s">
        <v>206</v>
      </c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111"/>
      <c r="CD4" s="124"/>
      <c r="CE4" s="92" t="s">
        <v>224</v>
      </c>
      <c r="CF4" s="92"/>
      <c r="CG4" s="92"/>
      <c r="CH4" s="92"/>
      <c r="CI4" s="92"/>
      <c r="CJ4" s="92"/>
      <c r="CK4" s="92"/>
      <c r="CL4" s="92"/>
      <c r="CM4" s="91"/>
      <c r="CN4" s="89"/>
      <c r="CO4" s="92" t="s">
        <v>226</v>
      </c>
      <c r="CP4" s="92"/>
      <c r="CQ4" s="92"/>
      <c r="CR4" s="92"/>
      <c r="CS4" s="92" t="s">
        <v>227</v>
      </c>
      <c r="CT4" s="92"/>
      <c r="CU4" s="92"/>
      <c r="CV4" s="92"/>
      <c r="CW4" s="91"/>
      <c r="CX4" s="89"/>
      <c r="CY4" s="84"/>
      <c r="CZ4" s="86"/>
      <c r="DA4" s="96" t="s">
        <v>232</v>
      </c>
      <c r="DB4" s="96"/>
      <c r="DC4" s="96"/>
      <c r="DD4" s="96"/>
      <c r="DE4" s="96"/>
      <c r="DF4" s="96"/>
      <c r="DG4" s="96"/>
      <c r="DH4" s="91"/>
      <c r="DI4" s="89"/>
      <c r="DJ4" s="96" t="s">
        <v>111</v>
      </c>
      <c r="DK4" s="96"/>
      <c r="DL4" s="96"/>
      <c r="DM4" s="96"/>
      <c r="DN4" s="96"/>
      <c r="DO4" s="96"/>
      <c r="DP4" s="96"/>
      <c r="DQ4" s="96"/>
      <c r="DR4" s="96"/>
      <c r="DS4" s="96"/>
      <c r="DT4" s="91"/>
      <c r="DU4" s="89"/>
      <c r="DV4" s="92" t="s">
        <v>234</v>
      </c>
      <c r="DW4" s="92"/>
      <c r="DX4" s="92"/>
      <c r="DY4" s="92"/>
      <c r="DZ4" s="91"/>
      <c r="EA4" s="89"/>
      <c r="EB4" s="84"/>
      <c r="EC4" s="86"/>
      <c r="ED4" s="96" t="s">
        <v>213</v>
      </c>
      <c r="EE4" s="96"/>
      <c r="EF4" s="96"/>
      <c r="EG4" s="96"/>
      <c r="EH4" s="96"/>
      <c r="EI4" s="96"/>
      <c r="EJ4" s="96"/>
      <c r="EK4" s="91"/>
      <c r="EL4" s="89"/>
      <c r="EM4" s="97" t="s">
        <v>216</v>
      </c>
      <c r="EN4" s="98"/>
      <c r="EO4" s="98"/>
      <c r="EP4" s="98"/>
      <c r="EQ4" s="98"/>
      <c r="ER4" s="98"/>
      <c r="ES4" s="98"/>
      <c r="ET4" s="99"/>
      <c r="EU4" s="91"/>
      <c r="EV4" s="89"/>
      <c r="EW4" s="92" t="s">
        <v>145</v>
      </c>
      <c r="EX4" s="92"/>
      <c r="EY4" s="92"/>
      <c r="EZ4" s="92"/>
      <c r="FA4" s="91"/>
      <c r="FB4" s="89"/>
      <c r="FC4" s="84"/>
      <c r="FD4" s="86"/>
      <c r="FE4" s="92" t="s">
        <v>152</v>
      </c>
      <c r="FF4" s="92"/>
      <c r="FG4" s="92"/>
      <c r="FH4" s="92"/>
      <c r="FI4" s="91"/>
      <c r="FJ4" s="89"/>
      <c r="FK4" s="92" t="s">
        <v>238</v>
      </c>
      <c r="FL4" s="92"/>
      <c r="FM4" s="92"/>
      <c r="FN4" s="92"/>
      <c r="FO4" s="91"/>
      <c r="FP4" s="89"/>
      <c r="FQ4" s="92" t="s">
        <v>166</v>
      </c>
      <c r="FR4" s="92"/>
      <c r="FS4" s="92"/>
      <c r="FT4" s="92"/>
      <c r="FU4" s="91"/>
      <c r="FV4" s="89"/>
      <c r="FW4" s="84"/>
      <c r="FX4" s="86"/>
      <c r="FY4" s="92" t="s">
        <v>174</v>
      </c>
      <c r="FZ4" s="92"/>
      <c r="GA4" s="92"/>
      <c r="GB4" s="92"/>
      <c r="GC4" s="91"/>
      <c r="GD4" s="89"/>
      <c r="GE4" s="92" t="s">
        <v>181</v>
      </c>
      <c r="GF4" s="92"/>
      <c r="GG4" s="92"/>
      <c r="GH4" s="92"/>
      <c r="GI4" s="91"/>
      <c r="GJ4" s="89"/>
      <c r="GK4" s="92" t="s">
        <v>190</v>
      </c>
      <c r="GL4" s="92"/>
      <c r="GM4" s="92"/>
      <c r="GN4" s="92"/>
      <c r="GO4" s="91"/>
      <c r="GP4" s="89"/>
      <c r="GQ4" s="84"/>
      <c r="GR4" s="86"/>
      <c r="GS4" s="93"/>
    </row>
    <row r="5" spans="1:201" s="16" customFormat="1" ht="82.5" customHeight="1" x14ac:dyDescent="0.25">
      <c r="A5" s="76"/>
      <c r="B5" s="116" t="s">
        <v>0</v>
      </c>
      <c r="C5" s="116" t="s">
        <v>1</v>
      </c>
      <c r="D5" s="116" t="s">
        <v>2</v>
      </c>
      <c r="E5" s="116" t="s">
        <v>3</v>
      </c>
      <c r="F5" s="116" t="s">
        <v>4</v>
      </c>
      <c r="G5" s="116" t="s">
        <v>5</v>
      </c>
      <c r="H5" s="116" t="s">
        <v>6</v>
      </c>
      <c r="I5" s="116" t="s">
        <v>7</v>
      </c>
      <c r="J5" s="116" t="s">
        <v>217</v>
      </c>
      <c r="K5" s="116" t="s">
        <v>8</v>
      </c>
      <c r="L5" s="79" t="s">
        <v>55</v>
      </c>
      <c r="M5" s="94" t="s">
        <v>221</v>
      </c>
      <c r="N5" s="92" t="s">
        <v>84</v>
      </c>
      <c r="O5" s="114" t="s">
        <v>9</v>
      </c>
      <c r="P5" s="114"/>
      <c r="Q5" s="114"/>
      <c r="R5" s="114"/>
      <c r="S5" s="114"/>
      <c r="T5" s="120" t="s">
        <v>13</v>
      </c>
      <c r="U5" s="121"/>
      <c r="V5" s="121"/>
      <c r="W5" s="122"/>
      <c r="X5" s="114" t="s">
        <v>14</v>
      </c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 t="s">
        <v>18</v>
      </c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4" t="s">
        <v>19</v>
      </c>
      <c r="AY5" s="114" t="s">
        <v>20</v>
      </c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 t="s">
        <v>21</v>
      </c>
      <c r="BM5" s="114"/>
      <c r="BN5" s="114"/>
      <c r="BO5" s="114"/>
      <c r="BP5" s="114"/>
      <c r="BQ5" s="114"/>
      <c r="BR5" s="114"/>
      <c r="BS5" s="114"/>
      <c r="BT5" s="113" t="s">
        <v>22</v>
      </c>
      <c r="BU5" s="113"/>
      <c r="BV5" s="114" t="s">
        <v>23</v>
      </c>
      <c r="BW5" s="114"/>
      <c r="BX5" s="114"/>
      <c r="BY5" s="15" t="s">
        <v>49</v>
      </c>
      <c r="BZ5" s="79" t="s">
        <v>55</v>
      </c>
      <c r="CA5" s="94" t="s">
        <v>83</v>
      </c>
      <c r="CB5" s="92" t="s">
        <v>85</v>
      </c>
      <c r="CC5" s="111"/>
      <c r="CD5" s="124"/>
      <c r="CE5" s="112" t="s">
        <v>86</v>
      </c>
      <c r="CF5" s="112" t="s">
        <v>87</v>
      </c>
      <c r="CG5" s="95" t="s">
        <v>88</v>
      </c>
      <c r="CH5" s="112" t="s">
        <v>89</v>
      </c>
      <c r="CI5" s="95" t="s">
        <v>207</v>
      </c>
      <c r="CJ5" s="95" t="s">
        <v>90</v>
      </c>
      <c r="CK5" s="79" t="s">
        <v>225</v>
      </c>
      <c r="CL5" s="92" t="s">
        <v>91</v>
      </c>
      <c r="CM5" s="91"/>
      <c r="CN5" s="89"/>
      <c r="CO5" s="78" t="s">
        <v>93</v>
      </c>
      <c r="CP5" s="79" t="s">
        <v>228</v>
      </c>
      <c r="CQ5" s="94" t="s">
        <v>94</v>
      </c>
      <c r="CR5" s="92" t="s">
        <v>95</v>
      </c>
      <c r="CS5" s="78" t="s">
        <v>93</v>
      </c>
      <c r="CT5" s="79" t="s">
        <v>96</v>
      </c>
      <c r="CU5" s="94" t="s">
        <v>97</v>
      </c>
      <c r="CV5" s="92" t="s">
        <v>98</v>
      </c>
      <c r="CW5" s="91"/>
      <c r="CX5" s="89"/>
      <c r="CY5" s="84"/>
      <c r="CZ5" s="86"/>
      <c r="DA5" s="95" t="s">
        <v>103</v>
      </c>
      <c r="DB5" s="95" t="s">
        <v>104</v>
      </c>
      <c r="DC5" s="112" t="s">
        <v>105</v>
      </c>
      <c r="DD5" s="95" t="s">
        <v>106</v>
      </c>
      <c r="DE5" s="95" t="s">
        <v>107</v>
      </c>
      <c r="DF5" s="79" t="s">
        <v>233</v>
      </c>
      <c r="DG5" s="92" t="s">
        <v>108</v>
      </c>
      <c r="DH5" s="91"/>
      <c r="DI5" s="89"/>
      <c r="DJ5" s="103" t="s">
        <v>230</v>
      </c>
      <c r="DK5" s="115" t="s">
        <v>115</v>
      </c>
      <c r="DL5" s="115"/>
      <c r="DM5" s="115"/>
      <c r="DN5" s="115"/>
      <c r="DO5" s="115" t="s">
        <v>117</v>
      </c>
      <c r="DP5" s="115"/>
      <c r="DQ5" s="115"/>
      <c r="DR5" s="104" t="s">
        <v>124</v>
      </c>
      <c r="DS5" s="92" t="s">
        <v>231</v>
      </c>
      <c r="DT5" s="91"/>
      <c r="DU5" s="89"/>
      <c r="DV5" s="78" t="s">
        <v>93</v>
      </c>
      <c r="DW5" s="79" t="s">
        <v>235</v>
      </c>
      <c r="DX5" s="94" t="s">
        <v>211</v>
      </c>
      <c r="DY5" s="92" t="s">
        <v>126</v>
      </c>
      <c r="DZ5" s="91"/>
      <c r="EA5" s="89"/>
      <c r="EB5" s="84"/>
      <c r="EC5" s="86"/>
      <c r="ED5" s="95" t="s">
        <v>129</v>
      </c>
      <c r="EE5" s="95" t="s">
        <v>219</v>
      </c>
      <c r="EF5" s="95" t="s">
        <v>130</v>
      </c>
      <c r="EG5" s="95" t="s">
        <v>131</v>
      </c>
      <c r="EH5" s="95" t="s">
        <v>132</v>
      </c>
      <c r="EI5" s="79" t="s">
        <v>236</v>
      </c>
      <c r="EJ5" s="92" t="s">
        <v>133</v>
      </c>
      <c r="EK5" s="91"/>
      <c r="EL5" s="89"/>
      <c r="EM5" s="95" t="s">
        <v>134</v>
      </c>
      <c r="EN5" s="95" t="s">
        <v>135</v>
      </c>
      <c r="EO5" s="95" t="s">
        <v>136</v>
      </c>
      <c r="EP5" s="95" t="s">
        <v>214</v>
      </c>
      <c r="EQ5" s="95" t="s">
        <v>137</v>
      </c>
      <c r="ER5" s="95" t="s">
        <v>143</v>
      </c>
      <c r="ES5" s="79" t="s">
        <v>237</v>
      </c>
      <c r="ET5" s="92" t="s">
        <v>138</v>
      </c>
      <c r="EU5" s="91"/>
      <c r="EV5" s="89"/>
      <c r="EW5" s="78" t="s">
        <v>93</v>
      </c>
      <c r="EX5" s="79" t="s">
        <v>146</v>
      </c>
      <c r="EY5" s="94" t="s">
        <v>147</v>
      </c>
      <c r="EZ5" s="92" t="s">
        <v>201</v>
      </c>
      <c r="FA5" s="91"/>
      <c r="FB5" s="89"/>
      <c r="FC5" s="84"/>
      <c r="FD5" s="86"/>
      <c r="FE5" s="78" t="s">
        <v>93</v>
      </c>
      <c r="FF5" s="79" t="s">
        <v>153</v>
      </c>
      <c r="FG5" s="94" t="s">
        <v>154</v>
      </c>
      <c r="FH5" s="92" t="s">
        <v>155</v>
      </c>
      <c r="FI5" s="91"/>
      <c r="FJ5" s="89"/>
      <c r="FK5" s="78" t="s">
        <v>93</v>
      </c>
      <c r="FL5" s="79" t="s">
        <v>161</v>
      </c>
      <c r="FM5" s="80" t="s">
        <v>162</v>
      </c>
      <c r="FN5" s="92" t="s">
        <v>170</v>
      </c>
      <c r="FO5" s="91"/>
      <c r="FP5" s="89"/>
      <c r="FQ5" s="78" t="s">
        <v>93</v>
      </c>
      <c r="FR5" s="79" t="s">
        <v>168</v>
      </c>
      <c r="FS5" s="80" t="s">
        <v>167</v>
      </c>
      <c r="FT5" s="92" t="s">
        <v>169</v>
      </c>
      <c r="FU5" s="91"/>
      <c r="FV5" s="89"/>
      <c r="FW5" s="84"/>
      <c r="FX5" s="86"/>
      <c r="FY5" s="78" t="s">
        <v>93</v>
      </c>
      <c r="FZ5" s="79" t="s">
        <v>177</v>
      </c>
      <c r="GA5" s="94" t="s">
        <v>176</v>
      </c>
      <c r="GB5" s="92" t="s">
        <v>175</v>
      </c>
      <c r="GC5" s="91"/>
      <c r="GD5" s="89"/>
      <c r="GE5" s="78" t="s">
        <v>93</v>
      </c>
      <c r="GF5" s="79" t="s">
        <v>183</v>
      </c>
      <c r="GG5" s="80" t="s">
        <v>182</v>
      </c>
      <c r="GH5" s="92" t="s">
        <v>184</v>
      </c>
      <c r="GI5" s="91"/>
      <c r="GJ5" s="89"/>
      <c r="GK5" s="78" t="s">
        <v>93</v>
      </c>
      <c r="GL5" s="79" t="s">
        <v>189</v>
      </c>
      <c r="GM5" s="80" t="s">
        <v>188</v>
      </c>
      <c r="GN5" s="92" t="s">
        <v>191</v>
      </c>
      <c r="GO5" s="91"/>
      <c r="GP5" s="89"/>
      <c r="GQ5" s="84"/>
      <c r="GR5" s="86"/>
      <c r="GS5" s="93"/>
    </row>
    <row r="6" spans="1:201" s="2" customFormat="1" ht="72.75" customHeight="1" x14ac:dyDescent="0.25">
      <c r="A6" s="7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79"/>
      <c r="M6" s="94"/>
      <c r="N6" s="92"/>
      <c r="O6" s="95" t="s">
        <v>60</v>
      </c>
      <c r="P6" s="95" t="s">
        <v>10</v>
      </c>
      <c r="Q6" s="95" t="s">
        <v>11</v>
      </c>
      <c r="R6" s="95" t="s">
        <v>12</v>
      </c>
      <c r="S6" s="95" t="s">
        <v>50</v>
      </c>
      <c r="T6" s="95" t="s">
        <v>51</v>
      </c>
      <c r="U6" s="95" t="s">
        <v>26</v>
      </c>
      <c r="V6" s="95" t="s">
        <v>27</v>
      </c>
      <c r="W6" s="95" t="s">
        <v>28</v>
      </c>
      <c r="X6" s="95" t="s">
        <v>15</v>
      </c>
      <c r="Y6" s="95" t="s">
        <v>16</v>
      </c>
      <c r="Z6" s="95" t="s">
        <v>17</v>
      </c>
      <c r="AA6" s="95" t="s">
        <v>25</v>
      </c>
      <c r="AB6" s="95" t="s">
        <v>24</v>
      </c>
      <c r="AC6" s="95" t="s">
        <v>29</v>
      </c>
      <c r="AD6" s="95" t="s">
        <v>30</v>
      </c>
      <c r="AE6" s="95" t="s">
        <v>31</v>
      </c>
      <c r="AF6" s="95" t="s">
        <v>32</v>
      </c>
      <c r="AG6" s="95" t="s">
        <v>33</v>
      </c>
      <c r="AH6" s="95" t="s">
        <v>34</v>
      </c>
      <c r="AI6" s="95" t="s">
        <v>35</v>
      </c>
      <c r="AJ6" s="95" t="s">
        <v>36</v>
      </c>
      <c r="AK6" s="95" t="s">
        <v>37</v>
      </c>
      <c r="AL6" s="95" t="s">
        <v>38</v>
      </c>
      <c r="AM6" s="95" t="s">
        <v>39</v>
      </c>
      <c r="AN6" s="95" t="s">
        <v>40</v>
      </c>
      <c r="AO6" s="95" t="s">
        <v>41</v>
      </c>
      <c r="AP6" s="95" t="s">
        <v>52</v>
      </c>
      <c r="AQ6" s="95" t="s">
        <v>42</v>
      </c>
      <c r="AR6" s="95" t="s">
        <v>43</v>
      </c>
      <c r="AS6" s="95" t="s">
        <v>44</v>
      </c>
      <c r="AT6" s="95" t="s">
        <v>45</v>
      </c>
      <c r="AU6" s="95" t="s">
        <v>53</v>
      </c>
      <c r="AV6" s="95" t="s">
        <v>46</v>
      </c>
      <c r="AW6" s="95" t="s">
        <v>47</v>
      </c>
      <c r="AX6" s="95" t="s">
        <v>48</v>
      </c>
      <c r="AY6" s="95" t="s">
        <v>56</v>
      </c>
      <c r="AZ6" s="95" t="s">
        <v>57</v>
      </c>
      <c r="BA6" s="95" t="s">
        <v>58</v>
      </c>
      <c r="BB6" s="95" t="s">
        <v>59</v>
      </c>
      <c r="BC6" s="95" t="s">
        <v>61</v>
      </c>
      <c r="BD6" s="95" t="s">
        <v>62</v>
      </c>
      <c r="BE6" s="95" t="s">
        <v>63</v>
      </c>
      <c r="BF6" s="95" t="s">
        <v>64</v>
      </c>
      <c r="BG6" s="95" t="s">
        <v>65</v>
      </c>
      <c r="BH6" s="95" t="s">
        <v>66</v>
      </c>
      <c r="BI6" s="95" t="s">
        <v>67</v>
      </c>
      <c r="BJ6" s="95" t="s">
        <v>68</v>
      </c>
      <c r="BK6" s="95" t="s">
        <v>69</v>
      </c>
      <c r="BL6" s="95" t="s">
        <v>70</v>
      </c>
      <c r="BM6" s="95" t="s">
        <v>71</v>
      </c>
      <c r="BN6" s="95" t="s">
        <v>72</v>
      </c>
      <c r="BO6" s="95" t="s">
        <v>73</v>
      </c>
      <c r="BP6" s="95" t="s">
        <v>74</v>
      </c>
      <c r="BQ6" s="95" t="s">
        <v>75</v>
      </c>
      <c r="BR6" s="95" t="s">
        <v>76</v>
      </c>
      <c r="BS6" s="95" t="s">
        <v>77</v>
      </c>
      <c r="BT6" s="95" t="s">
        <v>78</v>
      </c>
      <c r="BU6" s="95" t="s">
        <v>79</v>
      </c>
      <c r="BV6" s="95" t="s">
        <v>80</v>
      </c>
      <c r="BW6" s="95" t="s">
        <v>218</v>
      </c>
      <c r="BX6" s="95" t="s">
        <v>81</v>
      </c>
      <c r="BY6" s="95" t="s">
        <v>82</v>
      </c>
      <c r="BZ6" s="79"/>
      <c r="CA6" s="94"/>
      <c r="CB6" s="92"/>
      <c r="CC6" s="111"/>
      <c r="CD6" s="124"/>
      <c r="CE6" s="112"/>
      <c r="CF6" s="112"/>
      <c r="CG6" s="95"/>
      <c r="CH6" s="112"/>
      <c r="CI6" s="95"/>
      <c r="CJ6" s="95"/>
      <c r="CK6" s="79"/>
      <c r="CL6" s="92"/>
      <c r="CM6" s="91"/>
      <c r="CN6" s="89"/>
      <c r="CO6" s="78"/>
      <c r="CP6" s="79"/>
      <c r="CQ6" s="94"/>
      <c r="CR6" s="92"/>
      <c r="CS6" s="78"/>
      <c r="CT6" s="79"/>
      <c r="CU6" s="94"/>
      <c r="CV6" s="92"/>
      <c r="CW6" s="91"/>
      <c r="CX6" s="89"/>
      <c r="CY6" s="84"/>
      <c r="CZ6" s="86"/>
      <c r="DA6" s="95"/>
      <c r="DB6" s="95"/>
      <c r="DC6" s="112"/>
      <c r="DD6" s="95"/>
      <c r="DE6" s="95"/>
      <c r="DF6" s="79"/>
      <c r="DG6" s="92"/>
      <c r="DH6" s="91"/>
      <c r="DI6" s="89"/>
      <c r="DJ6" s="103"/>
      <c r="DK6" s="103" t="s">
        <v>112</v>
      </c>
      <c r="DL6" s="79" t="s">
        <v>114</v>
      </c>
      <c r="DM6" s="94" t="s">
        <v>113</v>
      </c>
      <c r="DN6" s="115" t="s">
        <v>116</v>
      </c>
      <c r="DO6" s="103" t="s">
        <v>118</v>
      </c>
      <c r="DP6" s="103" t="s">
        <v>119</v>
      </c>
      <c r="DQ6" s="103" t="s">
        <v>120</v>
      </c>
      <c r="DR6" s="105"/>
      <c r="DS6" s="92"/>
      <c r="DT6" s="91"/>
      <c r="DU6" s="89"/>
      <c r="DV6" s="78"/>
      <c r="DW6" s="79"/>
      <c r="DX6" s="94"/>
      <c r="DY6" s="92"/>
      <c r="DZ6" s="91"/>
      <c r="EA6" s="89"/>
      <c r="EB6" s="84"/>
      <c r="EC6" s="86"/>
      <c r="ED6" s="95"/>
      <c r="EE6" s="95"/>
      <c r="EF6" s="95"/>
      <c r="EG6" s="95"/>
      <c r="EH6" s="95"/>
      <c r="EI6" s="79"/>
      <c r="EJ6" s="92"/>
      <c r="EK6" s="91"/>
      <c r="EL6" s="89"/>
      <c r="EM6" s="95"/>
      <c r="EN6" s="95"/>
      <c r="EO6" s="95"/>
      <c r="EP6" s="95"/>
      <c r="EQ6" s="95"/>
      <c r="ER6" s="95"/>
      <c r="ES6" s="79"/>
      <c r="ET6" s="92"/>
      <c r="EU6" s="91"/>
      <c r="EV6" s="89"/>
      <c r="EW6" s="78"/>
      <c r="EX6" s="79"/>
      <c r="EY6" s="94"/>
      <c r="EZ6" s="92"/>
      <c r="FA6" s="91"/>
      <c r="FB6" s="89"/>
      <c r="FC6" s="84"/>
      <c r="FD6" s="86"/>
      <c r="FE6" s="78"/>
      <c r="FF6" s="79"/>
      <c r="FG6" s="94"/>
      <c r="FH6" s="92"/>
      <c r="FI6" s="91"/>
      <c r="FJ6" s="89"/>
      <c r="FK6" s="78"/>
      <c r="FL6" s="79"/>
      <c r="FM6" s="81"/>
      <c r="FN6" s="92"/>
      <c r="FO6" s="91"/>
      <c r="FP6" s="89"/>
      <c r="FQ6" s="78"/>
      <c r="FR6" s="79"/>
      <c r="FS6" s="81"/>
      <c r="FT6" s="92"/>
      <c r="FU6" s="91"/>
      <c r="FV6" s="89"/>
      <c r="FW6" s="84"/>
      <c r="FX6" s="86"/>
      <c r="FY6" s="78"/>
      <c r="FZ6" s="79"/>
      <c r="GA6" s="94"/>
      <c r="GB6" s="92"/>
      <c r="GC6" s="91"/>
      <c r="GD6" s="89"/>
      <c r="GE6" s="78"/>
      <c r="GF6" s="79"/>
      <c r="GG6" s="81"/>
      <c r="GH6" s="92"/>
      <c r="GI6" s="91"/>
      <c r="GJ6" s="89"/>
      <c r="GK6" s="78"/>
      <c r="GL6" s="79"/>
      <c r="GM6" s="81"/>
      <c r="GN6" s="92"/>
      <c r="GO6" s="91"/>
      <c r="GP6" s="89"/>
      <c r="GQ6" s="84"/>
      <c r="GR6" s="86"/>
      <c r="GS6" s="93"/>
    </row>
    <row r="7" spans="1:201" s="2" customFormat="1" ht="118.5" customHeight="1" x14ac:dyDescent="0.25">
      <c r="A7" s="77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79"/>
      <c r="M7" s="94"/>
      <c r="N7" s="92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79"/>
      <c r="CA7" s="94"/>
      <c r="CB7" s="92"/>
      <c r="CC7" s="90"/>
      <c r="CD7" s="88"/>
      <c r="CE7" s="112"/>
      <c r="CF7" s="112"/>
      <c r="CG7" s="95"/>
      <c r="CH7" s="112"/>
      <c r="CI7" s="95"/>
      <c r="CJ7" s="95"/>
      <c r="CK7" s="79"/>
      <c r="CL7" s="92"/>
      <c r="CM7" s="91"/>
      <c r="CN7" s="89"/>
      <c r="CO7" s="78"/>
      <c r="CP7" s="79"/>
      <c r="CQ7" s="94"/>
      <c r="CR7" s="92"/>
      <c r="CS7" s="78"/>
      <c r="CT7" s="79"/>
      <c r="CU7" s="94"/>
      <c r="CV7" s="92"/>
      <c r="CW7" s="91"/>
      <c r="CX7" s="89"/>
      <c r="CY7" s="84"/>
      <c r="CZ7" s="86"/>
      <c r="DA7" s="95"/>
      <c r="DB7" s="95"/>
      <c r="DC7" s="112"/>
      <c r="DD7" s="95"/>
      <c r="DE7" s="95"/>
      <c r="DF7" s="79"/>
      <c r="DG7" s="92"/>
      <c r="DH7" s="91"/>
      <c r="DI7" s="89"/>
      <c r="DJ7" s="103"/>
      <c r="DK7" s="103"/>
      <c r="DL7" s="79"/>
      <c r="DM7" s="94"/>
      <c r="DN7" s="115"/>
      <c r="DO7" s="103"/>
      <c r="DP7" s="103"/>
      <c r="DQ7" s="103"/>
      <c r="DR7" s="106"/>
      <c r="DS7" s="92"/>
      <c r="DT7" s="91"/>
      <c r="DU7" s="89"/>
      <c r="DV7" s="78"/>
      <c r="DW7" s="79"/>
      <c r="DX7" s="94"/>
      <c r="DY7" s="92"/>
      <c r="DZ7" s="91"/>
      <c r="EA7" s="89"/>
      <c r="EB7" s="84"/>
      <c r="EC7" s="86"/>
      <c r="ED7" s="95"/>
      <c r="EE7" s="95"/>
      <c r="EF7" s="95"/>
      <c r="EG7" s="95"/>
      <c r="EH7" s="95"/>
      <c r="EI7" s="79"/>
      <c r="EJ7" s="92"/>
      <c r="EK7" s="91"/>
      <c r="EL7" s="89"/>
      <c r="EM7" s="95"/>
      <c r="EN7" s="95"/>
      <c r="EO7" s="95"/>
      <c r="EP7" s="95"/>
      <c r="EQ7" s="95"/>
      <c r="ER7" s="95"/>
      <c r="ES7" s="79"/>
      <c r="ET7" s="92"/>
      <c r="EU7" s="91"/>
      <c r="EV7" s="89"/>
      <c r="EW7" s="78"/>
      <c r="EX7" s="79"/>
      <c r="EY7" s="94"/>
      <c r="EZ7" s="92"/>
      <c r="FA7" s="91"/>
      <c r="FB7" s="89"/>
      <c r="FC7" s="84"/>
      <c r="FD7" s="86"/>
      <c r="FE7" s="78"/>
      <c r="FF7" s="79"/>
      <c r="FG7" s="94"/>
      <c r="FH7" s="92"/>
      <c r="FI7" s="91"/>
      <c r="FJ7" s="89"/>
      <c r="FK7" s="78"/>
      <c r="FL7" s="79"/>
      <c r="FM7" s="82"/>
      <c r="FN7" s="92"/>
      <c r="FO7" s="91"/>
      <c r="FP7" s="89"/>
      <c r="FQ7" s="78"/>
      <c r="FR7" s="79"/>
      <c r="FS7" s="82"/>
      <c r="FT7" s="92"/>
      <c r="FU7" s="91"/>
      <c r="FV7" s="89"/>
      <c r="FW7" s="84"/>
      <c r="FX7" s="86"/>
      <c r="FY7" s="78"/>
      <c r="FZ7" s="79"/>
      <c r="GA7" s="94"/>
      <c r="GB7" s="92"/>
      <c r="GC7" s="91"/>
      <c r="GD7" s="89"/>
      <c r="GE7" s="78"/>
      <c r="GF7" s="79"/>
      <c r="GG7" s="82"/>
      <c r="GH7" s="92"/>
      <c r="GI7" s="91"/>
      <c r="GJ7" s="89"/>
      <c r="GK7" s="78"/>
      <c r="GL7" s="79"/>
      <c r="GM7" s="82"/>
      <c r="GN7" s="92"/>
      <c r="GO7" s="91"/>
      <c r="GP7" s="89"/>
      <c r="GQ7" s="84"/>
      <c r="GR7" s="86"/>
      <c r="GS7" s="93"/>
    </row>
    <row r="8" spans="1:201" s="2" customFormat="1" x14ac:dyDescent="0.25">
      <c r="A8" s="26" t="s">
        <v>298</v>
      </c>
      <c r="B8" s="12">
        <v>1</v>
      </c>
      <c r="C8" s="12">
        <v>1</v>
      </c>
      <c r="D8" s="12">
        <v>1</v>
      </c>
      <c r="E8" s="12">
        <v>1</v>
      </c>
      <c r="F8" s="12">
        <v>1</v>
      </c>
      <c r="G8" s="12">
        <v>1</v>
      </c>
      <c r="H8" s="12">
        <v>1</v>
      </c>
      <c r="I8" s="12">
        <v>1</v>
      </c>
      <c r="J8" s="12">
        <v>1</v>
      </c>
      <c r="K8" s="12">
        <v>1</v>
      </c>
      <c r="L8" s="4">
        <v>10</v>
      </c>
      <c r="M8" s="8">
        <v>1</v>
      </c>
      <c r="N8" s="5">
        <v>100</v>
      </c>
      <c r="O8" s="11">
        <v>1</v>
      </c>
      <c r="P8" s="11">
        <v>1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1">
        <v>1</v>
      </c>
      <c r="AE8" s="11">
        <v>1</v>
      </c>
      <c r="AF8" s="11">
        <v>1</v>
      </c>
      <c r="AG8" s="11">
        <v>1</v>
      </c>
      <c r="AH8" s="11">
        <v>1</v>
      </c>
      <c r="AI8" s="11">
        <v>1</v>
      </c>
      <c r="AJ8" s="11">
        <v>1</v>
      </c>
      <c r="AK8" s="11">
        <v>1</v>
      </c>
      <c r="AL8" s="11">
        <v>1</v>
      </c>
      <c r="AM8" s="11">
        <v>1</v>
      </c>
      <c r="AN8" s="11">
        <v>1</v>
      </c>
      <c r="AO8" s="11">
        <v>1</v>
      </c>
      <c r="AP8" s="11">
        <v>1</v>
      </c>
      <c r="AQ8" s="11">
        <v>1</v>
      </c>
      <c r="AR8" s="11">
        <v>1</v>
      </c>
      <c r="AS8" s="11">
        <v>1</v>
      </c>
      <c r="AT8" s="11">
        <v>1</v>
      </c>
      <c r="AU8" s="11">
        <v>1</v>
      </c>
      <c r="AV8" s="11">
        <v>1</v>
      </c>
      <c r="AW8" s="11">
        <v>1</v>
      </c>
      <c r="AX8" s="11">
        <v>1</v>
      </c>
      <c r="AY8" s="11">
        <v>1</v>
      </c>
      <c r="AZ8" s="11">
        <v>1</v>
      </c>
      <c r="BA8" s="11">
        <v>1</v>
      </c>
      <c r="BB8" s="11">
        <v>1</v>
      </c>
      <c r="BC8" s="11">
        <v>1</v>
      </c>
      <c r="BD8" s="11">
        <v>1</v>
      </c>
      <c r="BE8" s="11">
        <v>1</v>
      </c>
      <c r="BF8" s="11">
        <v>1</v>
      </c>
      <c r="BG8" s="11">
        <v>1</v>
      </c>
      <c r="BH8" s="11">
        <v>1</v>
      </c>
      <c r="BI8" s="11">
        <v>1</v>
      </c>
      <c r="BJ8" s="11">
        <v>1</v>
      </c>
      <c r="BK8" s="11">
        <v>1</v>
      </c>
      <c r="BL8" s="11">
        <v>1</v>
      </c>
      <c r="BM8" s="11">
        <v>1</v>
      </c>
      <c r="BN8" s="11">
        <v>1</v>
      </c>
      <c r="BO8" s="11">
        <v>1</v>
      </c>
      <c r="BP8" s="11">
        <v>1</v>
      </c>
      <c r="BQ8" s="11">
        <v>1</v>
      </c>
      <c r="BR8" s="11">
        <v>1</v>
      </c>
      <c r="BS8" s="11">
        <v>1</v>
      </c>
      <c r="BT8" s="11">
        <v>1</v>
      </c>
      <c r="BU8" s="11">
        <v>1</v>
      </c>
      <c r="BV8" s="11">
        <v>1</v>
      </c>
      <c r="BW8" s="11">
        <v>1</v>
      </c>
      <c r="BX8" s="11">
        <v>1</v>
      </c>
      <c r="BY8" s="11">
        <v>1</v>
      </c>
      <c r="BZ8" s="4">
        <v>63</v>
      </c>
      <c r="CA8" s="8">
        <v>1</v>
      </c>
      <c r="CB8" s="5">
        <v>100</v>
      </c>
      <c r="CC8" s="10">
        <v>0.3</v>
      </c>
      <c r="CD8" s="6">
        <v>100</v>
      </c>
      <c r="CE8" s="11">
        <v>1</v>
      </c>
      <c r="CF8" s="11">
        <v>1</v>
      </c>
      <c r="CG8" s="11">
        <v>1</v>
      </c>
      <c r="CH8" s="11">
        <v>1</v>
      </c>
      <c r="CI8" s="11">
        <v>1</v>
      </c>
      <c r="CJ8" s="11">
        <v>1</v>
      </c>
      <c r="CK8" s="4">
        <v>6</v>
      </c>
      <c r="CL8" s="5">
        <v>100</v>
      </c>
      <c r="CM8" s="50">
        <v>0.3</v>
      </c>
      <c r="CN8" s="6">
        <v>100</v>
      </c>
      <c r="CO8" s="7"/>
      <c r="CP8" s="7"/>
      <c r="CQ8" s="8">
        <v>1</v>
      </c>
      <c r="CR8" s="5">
        <v>100</v>
      </c>
      <c r="CS8" s="7"/>
      <c r="CT8" s="7"/>
      <c r="CU8" s="8">
        <v>1</v>
      </c>
      <c r="CV8" s="5">
        <v>100</v>
      </c>
      <c r="CW8" s="10">
        <v>0.4</v>
      </c>
      <c r="CX8" s="6">
        <v>100</v>
      </c>
      <c r="CY8" s="13">
        <v>0.2</v>
      </c>
      <c r="CZ8" s="9">
        <v>100</v>
      </c>
      <c r="DA8" s="11">
        <v>1</v>
      </c>
      <c r="DB8" s="11">
        <v>1</v>
      </c>
      <c r="DC8" s="11">
        <v>1</v>
      </c>
      <c r="DD8" s="11">
        <v>1</v>
      </c>
      <c r="DE8" s="11">
        <v>1</v>
      </c>
      <c r="DF8" s="4">
        <v>5</v>
      </c>
      <c r="DG8" s="5">
        <v>100</v>
      </c>
      <c r="DH8" s="10">
        <v>0.3</v>
      </c>
      <c r="DI8" s="6">
        <v>100</v>
      </c>
      <c r="DJ8" s="3">
        <v>1</v>
      </c>
      <c r="DK8" s="3"/>
      <c r="DL8" s="3"/>
      <c r="DM8" s="3"/>
      <c r="DN8" s="11">
        <v>2</v>
      </c>
      <c r="DO8" s="3">
        <v>1</v>
      </c>
      <c r="DP8" s="3">
        <v>1</v>
      </c>
      <c r="DQ8" s="3">
        <v>1</v>
      </c>
      <c r="DR8" s="4">
        <v>6</v>
      </c>
      <c r="DS8" s="5">
        <v>100</v>
      </c>
      <c r="DT8" s="10">
        <v>0.4</v>
      </c>
      <c r="DU8" s="6">
        <v>100</v>
      </c>
      <c r="DV8" s="7"/>
      <c r="DW8" s="7"/>
      <c r="DX8" s="8">
        <v>1</v>
      </c>
      <c r="DY8" s="5">
        <v>100</v>
      </c>
      <c r="DZ8" s="10">
        <v>0.3</v>
      </c>
      <c r="EA8" s="6">
        <v>100</v>
      </c>
      <c r="EB8" s="13">
        <v>0.2</v>
      </c>
      <c r="EC8" s="9">
        <v>100</v>
      </c>
      <c r="ED8" s="11">
        <v>1</v>
      </c>
      <c r="EE8" s="11">
        <v>1</v>
      </c>
      <c r="EF8" s="11">
        <v>1</v>
      </c>
      <c r="EG8" s="11">
        <v>1</v>
      </c>
      <c r="EH8" s="11">
        <v>1</v>
      </c>
      <c r="EI8" s="4">
        <v>5</v>
      </c>
      <c r="EJ8" s="5">
        <v>100</v>
      </c>
      <c r="EK8" s="10">
        <v>0.3</v>
      </c>
      <c r="EL8" s="6">
        <v>100</v>
      </c>
      <c r="EM8" s="11">
        <v>1</v>
      </c>
      <c r="EN8" s="11">
        <v>1</v>
      </c>
      <c r="EO8" s="11">
        <v>1</v>
      </c>
      <c r="EP8" s="11">
        <v>1</v>
      </c>
      <c r="EQ8" s="11">
        <v>1</v>
      </c>
      <c r="ER8" s="11">
        <v>1</v>
      </c>
      <c r="ES8" s="4">
        <v>6</v>
      </c>
      <c r="ET8" s="5">
        <v>100</v>
      </c>
      <c r="EU8" s="10">
        <v>0.4</v>
      </c>
      <c r="EV8" s="6">
        <v>100</v>
      </c>
      <c r="EW8" s="7"/>
      <c r="EX8" s="7"/>
      <c r="EY8" s="8">
        <v>1</v>
      </c>
      <c r="EZ8" s="5">
        <v>100</v>
      </c>
      <c r="FA8" s="10">
        <v>0.3</v>
      </c>
      <c r="FB8" s="6">
        <v>100</v>
      </c>
      <c r="FC8" s="13">
        <v>0.15</v>
      </c>
      <c r="FD8" s="9">
        <v>100</v>
      </c>
      <c r="FE8" s="7"/>
      <c r="FF8" s="7"/>
      <c r="FG8" s="8">
        <v>1</v>
      </c>
      <c r="FH8" s="5">
        <v>100</v>
      </c>
      <c r="FI8" s="10">
        <v>0.4</v>
      </c>
      <c r="FJ8" s="6">
        <v>100</v>
      </c>
      <c r="FK8" s="7"/>
      <c r="FL8" s="7"/>
      <c r="FM8" s="8">
        <v>1</v>
      </c>
      <c r="FN8" s="5">
        <v>100</v>
      </c>
      <c r="FO8" s="10">
        <v>0.4</v>
      </c>
      <c r="FP8" s="6">
        <v>100</v>
      </c>
      <c r="FQ8" s="7"/>
      <c r="FR8" s="7"/>
      <c r="FS8" s="8">
        <v>1</v>
      </c>
      <c r="FT8" s="5">
        <v>100</v>
      </c>
      <c r="FU8" s="10">
        <v>0.2</v>
      </c>
      <c r="FV8" s="6">
        <v>100</v>
      </c>
      <c r="FW8" s="13">
        <v>0.15</v>
      </c>
      <c r="FX8" s="9">
        <v>100</v>
      </c>
      <c r="FY8" s="7"/>
      <c r="FZ8" s="7"/>
      <c r="GA8" s="8">
        <v>1</v>
      </c>
      <c r="GB8" s="5">
        <v>100</v>
      </c>
      <c r="GC8" s="10">
        <v>0.2</v>
      </c>
      <c r="GD8" s="6">
        <v>100</v>
      </c>
      <c r="GE8" s="7"/>
      <c r="GF8" s="7"/>
      <c r="GG8" s="8">
        <v>1</v>
      </c>
      <c r="GH8" s="5">
        <v>100</v>
      </c>
      <c r="GI8" s="10">
        <v>0.3</v>
      </c>
      <c r="GJ8" s="6">
        <v>100</v>
      </c>
      <c r="GK8" s="7"/>
      <c r="GL8" s="7"/>
      <c r="GM8" s="8">
        <v>1</v>
      </c>
      <c r="GN8" s="5">
        <v>100</v>
      </c>
      <c r="GO8" s="10">
        <v>0.5</v>
      </c>
      <c r="GP8" s="6">
        <v>100</v>
      </c>
      <c r="GQ8" s="13">
        <v>0.3</v>
      </c>
      <c r="GR8" s="9">
        <v>100</v>
      </c>
      <c r="GS8" s="17">
        <v>100</v>
      </c>
    </row>
    <row r="9" spans="1:201" s="31" customFormat="1" x14ac:dyDescent="0.25">
      <c r="A9" s="32" t="s">
        <v>293</v>
      </c>
      <c r="B9" s="33">
        <v>1</v>
      </c>
      <c r="C9" s="33">
        <v>0</v>
      </c>
      <c r="D9" s="33">
        <v>1</v>
      </c>
      <c r="E9" s="33">
        <v>1</v>
      </c>
      <c r="F9" s="33">
        <v>1</v>
      </c>
      <c r="G9" s="33">
        <v>1</v>
      </c>
      <c r="H9" s="33">
        <v>1</v>
      </c>
      <c r="I9" s="33">
        <v>0</v>
      </c>
      <c r="J9" s="33">
        <v>1</v>
      </c>
      <c r="K9" s="33">
        <v>0</v>
      </c>
      <c r="L9" s="33">
        <f>SUM(B9:K9)</f>
        <v>7</v>
      </c>
      <c r="M9" s="34">
        <f>L9/L8*100</f>
        <v>70</v>
      </c>
      <c r="N9" s="33">
        <v>40</v>
      </c>
      <c r="O9" s="33">
        <v>1</v>
      </c>
      <c r="P9" s="33">
        <v>0</v>
      </c>
      <c r="Q9" s="33">
        <v>1</v>
      </c>
      <c r="R9" s="33">
        <v>0</v>
      </c>
      <c r="S9" s="33">
        <v>1</v>
      </c>
      <c r="T9" s="33">
        <v>1</v>
      </c>
      <c r="U9" s="33">
        <v>1</v>
      </c>
      <c r="V9" s="33">
        <v>1</v>
      </c>
      <c r="W9" s="33">
        <v>1</v>
      </c>
      <c r="X9" s="33">
        <v>1</v>
      </c>
      <c r="Y9" s="33">
        <v>0</v>
      </c>
      <c r="Z9" s="33">
        <v>1</v>
      </c>
      <c r="AA9" s="33">
        <v>1</v>
      </c>
      <c r="AB9" s="33">
        <v>1</v>
      </c>
      <c r="AC9" s="33">
        <v>1</v>
      </c>
      <c r="AD9" s="33">
        <v>1</v>
      </c>
      <c r="AE9" s="33">
        <v>1</v>
      </c>
      <c r="AF9" s="33">
        <v>0</v>
      </c>
      <c r="AG9" s="33">
        <v>1</v>
      </c>
      <c r="AH9" s="33">
        <v>0</v>
      </c>
      <c r="AI9" s="33">
        <v>1</v>
      </c>
      <c r="AJ9" s="33">
        <v>0</v>
      </c>
      <c r="AK9" s="33">
        <v>1</v>
      </c>
      <c r="AL9" s="33">
        <v>0</v>
      </c>
      <c r="AM9" s="33">
        <v>1</v>
      </c>
      <c r="AN9" s="33">
        <v>0</v>
      </c>
      <c r="AO9" s="33">
        <v>0</v>
      </c>
      <c r="AP9" s="33">
        <v>0</v>
      </c>
      <c r="AQ9" s="33">
        <v>0</v>
      </c>
      <c r="AR9" s="33">
        <v>1</v>
      </c>
      <c r="AS9" s="33">
        <v>1</v>
      </c>
      <c r="AT9" s="33">
        <v>1</v>
      </c>
      <c r="AU9" s="33">
        <v>1</v>
      </c>
      <c r="AV9" s="33">
        <v>1</v>
      </c>
      <c r="AW9" s="33">
        <v>1</v>
      </c>
      <c r="AX9" s="33">
        <v>1</v>
      </c>
      <c r="AY9" s="33">
        <v>0</v>
      </c>
      <c r="AZ9" s="33">
        <v>1</v>
      </c>
      <c r="BA9" s="33">
        <v>0</v>
      </c>
      <c r="BB9" s="33">
        <v>1</v>
      </c>
      <c r="BC9" s="33">
        <v>0</v>
      </c>
      <c r="BD9" s="33">
        <v>1</v>
      </c>
      <c r="BE9" s="33">
        <v>1</v>
      </c>
      <c r="BF9" s="33">
        <v>1</v>
      </c>
      <c r="BG9" s="33">
        <v>0</v>
      </c>
      <c r="BH9" s="33">
        <v>1</v>
      </c>
      <c r="BI9" s="33">
        <v>1</v>
      </c>
      <c r="BJ9" s="33">
        <v>1</v>
      </c>
      <c r="BK9" s="33">
        <v>0</v>
      </c>
      <c r="BL9" s="33">
        <v>1</v>
      </c>
      <c r="BM9" s="33">
        <v>1</v>
      </c>
      <c r="BN9" s="33">
        <v>1</v>
      </c>
      <c r="BO9" s="33">
        <v>0</v>
      </c>
      <c r="BP9" s="33">
        <v>1</v>
      </c>
      <c r="BQ9" s="33">
        <v>0</v>
      </c>
      <c r="BR9" s="33">
        <v>1</v>
      </c>
      <c r="BS9" s="33">
        <v>1</v>
      </c>
      <c r="BT9" s="33">
        <v>1</v>
      </c>
      <c r="BU9" s="33">
        <v>1</v>
      </c>
      <c r="BV9" s="33">
        <v>1</v>
      </c>
      <c r="BW9" s="33">
        <v>1</v>
      </c>
      <c r="BX9" s="33">
        <v>1</v>
      </c>
      <c r="BY9" s="33">
        <v>1</v>
      </c>
      <c r="BZ9" s="33">
        <f>SUM(O9:BY9)</f>
        <v>45</v>
      </c>
      <c r="CA9" s="34">
        <f>BZ9/BZ8*100</f>
        <v>71.428571428571431</v>
      </c>
      <c r="CB9" s="33">
        <v>40</v>
      </c>
      <c r="CC9" s="51"/>
      <c r="CD9" s="34">
        <f>(N9+CB9)/2</f>
        <v>40</v>
      </c>
      <c r="CE9" s="33">
        <v>1</v>
      </c>
      <c r="CF9" s="33">
        <v>0</v>
      </c>
      <c r="CG9" s="33">
        <v>0</v>
      </c>
      <c r="CH9" s="33">
        <v>1</v>
      </c>
      <c r="CI9" s="33">
        <v>1</v>
      </c>
      <c r="CJ9" s="33">
        <v>1</v>
      </c>
      <c r="CK9" s="33">
        <f>SUM(CE9:CJ9)</f>
        <v>4</v>
      </c>
      <c r="CL9" s="48">
        <v>80</v>
      </c>
      <c r="CM9" s="51"/>
      <c r="CN9" s="49">
        <f>CL9</f>
        <v>80</v>
      </c>
      <c r="CO9" s="33">
        <v>80</v>
      </c>
      <c r="CP9" s="33">
        <v>60</v>
      </c>
      <c r="CQ9" s="34">
        <f>CP9/CO9*100</f>
        <v>75</v>
      </c>
      <c r="CR9" s="34">
        <f>CQ9</f>
        <v>75</v>
      </c>
      <c r="CS9" s="33">
        <v>80</v>
      </c>
      <c r="CT9" s="33">
        <v>60</v>
      </c>
      <c r="CU9" s="34">
        <f>CT9/CS9*100</f>
        <v>75</v>
      </c>
      <c r="CV9" s="34">
        <f>CU9</f>
        <v>75</v>
      </c>
      <c r="CW9" s="51"/>
      <c r="CX9" s="34">
        <f>(CR9+CV9)/2</f>
        <v>75</v>
      </c>
      <c r="CY9" s="51"/>
      <c r="CZ9" s="34">
        <f>(CC8*CD9)+(CM8*CN9)+(CW8*CX9)</f>
        <v>66</v>
      </c>
      <c r="DA9" s="33">
        <v>1</v>
      </c>
      <c r="DB9" s="33">
        <v>0</v>
      </c>
      <c r="DC9" s="33">
        <v>1</v>
      </c>
      <c r="DD9" s="33">
        <v>1</v>
      </c>
      <c r="DE9" s="33">
        <v>1</v>
      </c>
      <c r="DF9" s="33">
        <f>SUM(DA9:DE9)</f>
        <v>4</v>
      </c>
      <c r="DG9" s="33">
        <v>80</v>
      </c>
      <c r="DH9" s="51"/>
      <c r="DI9" s="34">
        <f>DG9</f>
        <v>80</v>
      </c>
      <c r="DJ9" s="33">
        <v>1</v>
      </c>
      <c r="DK9" s="33">
        <v>200</v>
      </c>
      <c r="DL9" s="33">
        <v>130</v>
      </c>
      <c r="DM9" s="34">
        <f>DL9/DK9*100</f>
        <v>65</v>
      </c>
      <c r="DN9" s="33">
        <v>2</v>
      </c>
      <c r="DO9" s="33">
        <v>1</v>
      </c>
      <c r="DP9" s="33">
        <v>0</v>
      </c>
      <c r="DQ9" s="33">
        <v>0</v>
      </c>
      <c r="DR9" s="33">
        <f>DJ9+DN9+DO9+DP9+DQ9</f>
        <v>4</v>
      </c>
      <c r="DS9" s="33">
        <v>100</v>
      </c>
      <c r="DT9" s="51"/>
      <c r="DU9" s="34">
        <f>DS9</f>
        <v>100</v>
      </c>
      <c r="DV9" s="33">
        <v>80</v>
      </c>
      <c r="DW9" s="33">
        <v>50</v>
      </c>
      <c r="DX9" s="34">
        <f>DW9/DV9*100</f>
        <v>62.5</v>
      </c>
      <c r="DY9" s="34">
        <f>DX9</f>
        <v>62.5</v>
      </c>
      <c r="DZ9" s="51"/>
      <c r="EA9" s="34">
        <f>DY9</f>
        <v>62.5</v>
      </c>
      <c r="EB9" s="51"/>
      <c r="EC9" s="34">
        <f>(DH8*DI9)+(DT8*DU9)+(DZ8*EA9)</f>
        <v>82.75</v>
      </c>
      <c r="ED9" s="33">
        <v>1</v>
      </c>
      <c r="EE9" s="33">
        <v>0</v>
      </c>
      <c r="EF9" s="33">
        <v>1</v>
      </c>
      <c r="EG9" s="33">
        <v>1</v>
      </c>
      <c r="EH9" s="33">
        <v>1</v>
      </c>
      <c r="EI9" s="33">
        <f>SUM(ED9:EH9)</f>
        <v>4</v>
      </c>
      <c r="EJ9" s="33">
        <v>80</v>
      </c>
      <c r="EK9" s="51"/>
      <c r="EL9" s="34">
        <f>EJ9</f>
        <v>80</v>
      </c>
      <c r="EM9" s="33">
        <v>1</v>
      </c>
      <c r="EN9" s="33">
        <v>1</v>
      </c>
      <c r="EO9" s="33">
        <v>1</v>
      </c>
      <c r="EP9" s="33">
        <v>1</v>
      </c>
      <c r="EQ9" s="33">
        <v>0</v>
      </c>
      <c r="ER9" s="33">
        <v>0</v>
      </c>
      <c r="ES9" s="33">
        <f>SUM(EM9:ER9)</f>
        <v>4</v>
      </c>
      <c r="ET9" s="33">
        <v>80</v>
      </c>
      <c r="EU9" s="51"/>
      <c r="EV9" s="34">
        <f>ET9</f>
        <v>80</v>
      </c>
      <c r="EW9" s="33">
        <v>80</v>
      </c>
      <c r="EX9" s="33">
        <v>65</v>
      </c>
      <c r="EY9" s="34">
        <f>EX9/EW9*100</f>
        <v>81.25</v>
      </c>
      <c r="EZ9" s="34">
        <f>EY9</f>
        <v>81.25</v>
      </c>
      <c r="FA9" s="51"/>
      <c r="FB9" s="34">
        <f>EZ9</f>
        <v>81.25</v>
      </c>
      <c r="FC9" s="51"/>
      <c r="FD9" s="34">
        <f>(EK8*EL9)+(EU8*EV9)+(FA8*FB9)</f>
        <v>80.375</v>
      </c>
      <c r="FE9" s="33">
        <v>80</v>
      </c>
      <c r="FF9" s="33">
        <v>77</v>
      </c>
      <c r="FG9" s="34">
        <f>FF9/FE9*100</f>
        <v>96.25</v>
      </c>
      <c r="FH9" s="34">
        <f>FG9</f>
        <v>96.25</v>
      </c>
      <c r="FI9" s="51"/>
      <c r="FJ9" s="34">
        <f>FH9</f>
        <v>96.25</v>
      </c>
      <c r="FK9" s="33">
        <v>80</v>
      </c>
      <c r="FL9" s="33">
        <v>51</v>
      </c>
      <c r="FM9" s="34">
        <f>FL9/FK9*100</f>
        <v>63.749999999999993</v>
      </c>
      <c r="FN9" s="34">
        <f>FM9</f>
        <v>63.749999999999993</v>
      </c>
      <c r="FO9" s="51"/>
      <c r="FP9" s="34">
        <f>FN9</f>
        <v>63.749999999999993</v>
      </c>
      <c r="FQ9" s="33">
        <v>80</v>
      </c>
      <c r="FR9" s="33">
        <v>46</v>
      </c>
      <c r="FS9" s="34">
        <f>FR9/FQ9*100</f>
        <v>57.499999999999993</v>
      </c>
      <c r="FT9" s="34">
        <f>FS9</f>
        <v>57.499999999999993</v>
      </c>
      <c r="FU9" s="51"/>
      <c r="FV9" s="34">
        <f>FT9</f>
        <v>57.499999999999993</v>
      </c>
      <c r="FW9" s="51"/>
      <c r="FX9" s="34">
        <f>(FI8*FJ9)+(FO8*FP9)+(FU8*FV9)</f>
        <v>75.5</v>
      </c>
      <c r="FY9" s="33">
        <v>80</v>
      </c>
      <c r="FZ9" s="33">
        <v>63</v>
      </c>
      <c r="GA9" s="34">
        <f>FZ9/FY9*100</f>
        <v>78.75</v>
      </c>
      <c r="GB9" s="34">
        <f>GA9</f>
        <v>78.75</v>
      </c>
      <c r="GC9" s="51"/>
      <c r="GD9" s="34">
        <f>GB9</f>
        <v>78.75</v>
      </c>
      <c r="GE9" s="33">
        <v>80</v>
      </c>
      <c r="GF9" s="33">
        <v>39</v>
      </c>
      <c r="GG9" s="34">
        <f>GF9/GE9*100</f>
        <v>48.75</v>
      </c>
      <c r="GH9" s="34">
        <f>GG9</f>
        <v>48.75</v>
      </c>
      <c r="GI9" s="51"/>
      <c r="GJ9" s="34">
        <f>GH9</f>
        <v>48.75</v>
      </c>
      <c r="GK9" s="33">
        <v>80</v>
      </c>
      <c r="GL9" s="33">
        <v>41</v>
      </c>
      <c r="GM9" s="34">
        <f>GL9/GK9*100</f>
        <v>51.249999999999993</v>
      </c>
      <c r="GN9" s="34">
        <f>GM9</f>
        <v>51.249999999999993</v>
      </c>
      <c r="GO9" s="51"/>
      <c r="GP9" s="34">
        <f>GN9</f>
        <v>51.249999999999993</v>
      </c>
      <c r="GQ9" s="51"/>
      <c r="GR9" s="34">
        <f>(GC8*GD9)+(GI8*GJ9)+(GO8*GP9)</f>
        <v>56</v>
      </c>
      <c r="GS9" s="34">
        <f>(CY8*CZ9)+(EB8*EC9)+(FC8*FD9)+(FW8*FX9)+(GQ8*GR9)</f>
        <v>69.931249999999991</v>
      </c>
    </row>
    <row r="10" spans="1:201" x14ac:dyDescent="0.25">
      <c r="A10" s="52" t="s">
        <v>304</v>
      </c>
      <c r="B10" s="52">
        <v>1</v>
      </c>
      <c r="C10" s="52">
        <v>1</v>
      </c>
      <c r="D10" s="52">
        <v>1</v>
      </c>
      <c r="E10" s="52">
        <v>1</v>
      </c>
      <c r="F10" s="52">
        <v>1</v>
      </c>
      <c r="G10" s="52">
        <v>1</v>
      </c>
      <c r="H10" s="52">
        <v>1</v>
      </c>
      <c r="I10" s="52">
        <v>1</v>
      </c>
      <c r="J10" s="52">
        <v>1</v>
      </c>
      <c r="K10" s="52">
        <v>1</v>
      </c>
      <c r="L10" s="54">
        <f>SUM(B10:K10)</f>
        <v>10</v>
      </c>
      <c r="M10" s="56">
        <f>L10/$L$8*100</f>
        <v>100</v>
      </c>
      <c r="N10" s="54">
        <f>IF(M10&lt;70,0,IF(AND(M10&gt;=70,M10&lt;80),40,IF(AND(M10&gt;=80,M10&lt;90),60,IF(M10&gt;=90,100))))</f>
        <v>100</v>
      </c>
      <c r="O10" s="52">
        <v>1</v>
      </c>
      <c r="P10" s="52">
        <v>1</v>
      </c>
      <c r="Q10" s="52">
        <v>1</v>
      </c>
      <c r="R10" s="52">
        <v>1</v>
      </c>
      <c r="S10" s="52">
        <v>1</v>
      </c>
      <c r="T10" s="52">
        <v>1</v>
      </c>
      <c r="U10" s="52">
        <v>1</v>
      </c>
      <c r="V10" s="52">
        <v>1</v>
      </c>
      <c r="W10" s="52">
        <v>1</v>
      </c>
      <c r="X10" s="52">
        <v>1</v>
      </c>
      <c r="Y10" s="52">
        <v>1</v>
      </c>
      <c r="Z10" s="52">
        <v>1</v>
      </c>
      <c r="AA10" s="52">
        <v>1</v>
      </c>
      <c r="AB10" s="52">
        <v>1</v>
      </c>
      <c r="AC10" s="52">
        <v>1</v>
      </c>
      <c r="AD10" s="52">
        <v>1</v>
      </c>
      <c r="AE10" s="52">
        <v>1</v>
      </c>
      <c r="AF10" s="52">
        <v>1</v>
      </c>
      <c r="AG10" s="52">
        <v>1</v>
      </c>
      <c r="AH10" s="52">
        <v>1</v>
      </c>
      <c r="AI10" s="52">
        <v>1</v>
      </c>
      <c r="AJ10" s="52">
        <v>1</v>
      </c>
      <c r="AK10" s="52">
        <v>1</v>
      </c>
      <c r="AL10" s="52">
        <v>1</v>
      </c>
      <c r="AM10" s="52">
        <v>1</v>
      </c>
      <c r="AN10" s="52">
        <v>1</v>
      </c>
      <c r="AO10" s="52">
        <v>1</v>
      </c>
      <c r="AP10" s="52">
        <v>1</v>
      </c>
      <c r="AQ10" s="52">
        <v>1</v>
      </c>
      <c r="AR10" s="52">
        <v>1</v>
      </c>
      <c r="AS10" s="52">
        <v>1</v>
      </c>
      <c r="AT10" s="52">
        <v>1</v>
      </c>
      <c r="AU10" s="52">
        <v>1</v>
      </c>
      <c r="AV10" s="52">
        <v>1</v>
      </c>
      <c r="AW10" s="52">
        <v>1</v>
      </c>
      <c r="AX10" s="52">
        <v>1</v>
      </c>
      <c r="AY10" s="52">
        <v>1</v>
      </c>
      <c r="AZ10" s="52">
        <v>1</v>
      </c>
      <c r="BA10" s="52">
        <v>1</v>
      </c>
      <c r="BB10" s="52">
        <v>1</v>
      </c>
      <c r="BC10" s="52">
        <v>1</v>
      </c>
      <c r="BD10" s="52">
        <v>1</v>
      </c>
      <c r="BE10" s="52">
        <v>1</v>
      </c>
      <c r="BF10" s="52">
        <v>1</v>
      </c>
      <c r="BG10" s="52">
        <v>1</v>
      </c>
      <c r="BH10" s="52">
        <v>1</v>
      </c>
      <c r="BI10" s="52">
        <v>1</v>
      </c>
      <c r="BJ10" s="52">
        <v>1</v>
      </c>
      <c r="BK10" s="52">
        <v>1</v>
      </c>
      <c r="BL10" s="52">
        <v>1</v>
      </c>
      <c r="BM10" s="52">
        <v>1</v>
      </c>
      <c r="BN10" s="52">
        <v>1</v>
      </c>
      <c r="BO10" s="52">
        <v>1</v>
      </c>
      <c r="BP10" s="52">
        <v>1</v>
      </c>
      <c r="BQ10" s="52">
        <v>1</v>
      </c>
      <c r="BR10" s="52">
        <v>1</v>
      </c>
      <c r="BS10" s="52">
        <v>1</v>
      </c>
      <c r="BT10" s="52">
        <v>1</v>
      </c>
      <c r="BU10" s="52">
        <v>1</v>
      </c>
      <c r="BV10" s="52">
        <v>1</v>
      </c>
      <c r="BW10" s="52">
        <v>1</v>
      </c>
      <c r="BX10" s="52">
        <v>1</v>
      </c>
      <c r="BY10" s="52">
        <v>1</v>
      </c>
      <c r="BZ10" s="54">
        <f>SUM(O10:BY10)</f>
        <v>63</v>
      </c>
      <c r="CA10" s="56">
        <f>BZ10/$BZ$8*100</f>
        <v>100</v>
      </c>
      <c r="CB10" s="54">
        <f>IF(CA10&lt;70,0,IF(AND(CA10&gt;=70,CA10&lt;80),40,IF(AND(CA10&gt;=80,CA10&lt;90),60,IF(CA10&gt;=90,100))))</f>
        <v>100</v>
      </c>
      <c r="CC10" s="67"/>
      <c r="CD10" s="56">
        <f>(N10+CB10)/2</f>
        <v>100</v>
      </c>
      <c r="CE10" s="52">
        <v>1</v>
      </c>
      <c r="CF10" s="52">
        <v>1</v>
      </c>
      <c r="CG10" s="52">
        <v>1</v>
      </c>
      <c r="CH10" s="52">
        <v>0</v>
      </c>
      <c r="CI10" s="52">
        <v>0</v>
      </c>
      <c r="CJ10" s="52">
        <v>1</v>
      </c>
      <c r="CK10" s="54">
        <f>SUM(CE10:CJ10)</f>
        <v>4</v>
      </c>
      <c r="CL10" s="54">
        <f>IF(CK10=0,0,IF(AND(CK10&gt;=1,CK10&lt;=4),CK10*20,IF(CK10&gt;4,100)))</f>
        <v>80</v>
      </c>
      <c r="CM10" s="67"/>
      <c r="CN10" s="57">
        <f>CL10</f>
        <v>80</v>
      </c>
      <c r="CO10" s="52">
        <v>153</v>
      </c>
      <c r="CP10" s="52">
        <v>145</v>
      </c>
      <c r="CQ10" s="56">
        <f>CP10/CO10*100</f>
        <v>94.77124183006535</v>
      </c>
      <c r="CR10" s="56">
        <f>CQ10</f>
        <v>94.77124183006535</v>
      </c>
      <c r="CS10" s="52">
        <v>153</v>
      </c>
      <c r="CT10" s="52">
        <v>145</v>
      </c>
      <c r="CU10" s="56">
        <f>CT10/CS10*100</f>
        <v>94.77124183006535</v>
      </c>
      <c r="CV10" s="56">
        <f>CU10</f>
        <v>94.77124183006535</v>
      </c>
      <c r="CW10" s="67"/>
      <c r="CX10" s="56">
        <f>(CR10+CV10)/2</f>
        <v>94.77124183006535</v>
      </c>
      <c r="CY10" s="67"/>
      <c r="CZ10" s="56">
        <f>($CC$8*CD10)+($CM$8*CN10)+($CW$8*CX10)</f>
        <v>91.908496732026151</v>
      </c>
      <c r="DA10" s="52">
        <v>0</v>
      </c>
      <c r="DB10" s="52">
        <v>1</v>
      </c>
      <c r="DC10" s="52">
        <v>1</v>
      </c>
      <c r="DD10" s="52">
        <v>1</v>
      </c>
      <c r="DE10" s="52">
        <v>1</v>
      </c>
      <c r="DF10" s="54">
        <f>SUM(DA10:DE10)</f>
        <v>4</v>
      </c>
      <c r="DG10" s="54">
        <f>IF(DF10=0,0,IF(AND(DF10&gt;=1,DF10&lt;5),DF10*20,IF(DF10&gt;=5,100)))</f>
        <v>80</v>
      </c>
      <c r="DH10" s="67"/>
      <c r="DI10" s="56">
        <f>DG10</f>
        <v>80</v>
      </c>
      <c r="DJ10" s="52">
        <v>1</v>
      </c>
      <c r="DK10" s="52">
        <v>347</v>
      </c>
      <c r="DL10" s="52">
        <v>320</v>
      </c>
      <c r="DM10" s="56">
        <f>DL10/DK10*100</f>
        <v>92.21902017291066</v>
      </c>
      <c r="DN10" s="54">
        <f>IF(DM10&lt;10,0,IF(AND(DM10&gt;=10,DM10&lt;50),1,IF(DM10&gt;=50,2)))</f>
        <v>2</v>
      </c>
      <c r="DO10" s="52">
        <v>0</v>
      </c>
      <c r="DP10" s="52">
        <v>0</v>
      </c>
      <c r="DQ10" s="52">
        <v>0</v>
      </c>
      <c r="DR10" s="53">
        <f>DJ10+DN10+DO10+DP10+DQ10</f>
        <v>3</v>
      </c>
      <c r="DS10" s="54">
        <f>IF(DR10=0,0,IF(AND(DR10&gt;=1,DR10&lt;5),DR10*20,IF(DR10&gt;=5,100)))</f>
        <v>60</v>
      </c>
      <c r="DT10" s="67"/>
      <c r="DU10" s="56">
        <f>DS10</f>
        <v>60</v>
      </c>
      <c r="DV10" s="52">
        <v>153</v>
      </c>
      <c r="DW10" s="52">
        <v>141</v>
      </c>
      <c r="DX10" s="56">
        <f>DW10/DV10*100</f>
        <v>92.156862745098039</v>
      </c>
      <c r="DY10" s="56">
        <f>DX10</f>
        <v>92.156862745098039</v>
      </c>
      <c r="DZ10" s="67"/>
      <c r="EA10" s="56">
        <f>DY10</f>
        <v>92.156862745098039</v>
      </c>
      <c r="EB10" s="67"/>
      <c r="EC10" s="58">
        <f>($DH$8*DI10)+($DT$8*DU10)+($DZ$8*EA10)</f>
        <v>75.647058823529406</v>
      </c>
      <c r="ED10" s="52">
        <v>1</v>
      </c>
      <c r="EE10" s="52">
        <v>0</v>
      </c>
      <c r="EF10" s="52">
        <v>0</v>
      </c>
      <c r="EG10" s="52">
        <v>0</v>
      </c>
      <c r="EH10" s="52">
        <v>0</v>
      </c>
      <c r="EI10" s="54">
        <f>SUM(ED10:EH10)</f>
        <v>1</v>
      </c>
      <c r="EJ10" s="54">
        <f>IF(EI10=0,0,IF(AND(EI10&gt;=1,EI10&lt;5),EI10*20,IF(EI10&gt;=5,100)))</f>
        <v>20</v>
      </c>
      <c r="EK10" s="67"/>
      <c r="EL10" s="56">
        <f>EJ10</f>
        <v>20</v>
      </c>
      <c r="EM10" s="52">
        <v>0</v>
      </c>
      <c r="EN10" s="52">
        <v>0</v>
      </c>
      <c r="EO10" s="52">
        <v>0</v>
      </c>
      <c r="EP10" s="52">
        <v>0</v>
      </c>
      <c r="EQ10" s="52">
        <v>1</v>
      </c>
      <c r="ER10" s="52">
        <v>1</v>
      </c>
      <c r="ES10" s="54">
        <f>SUM(EM10:ER10)</f>
        <v>2</v>
      </c>
      <c r="ET10" s="54">
        <f>IF(ES10=0,0,IF(AND(ES10&gt;=1,ES10&lt;5),ES10*20,IF(ES10&gt;=5,100)))</f>
        <v>40</v>
      </c>
      <c r="EU10" s="67"/>
      <c r="EV10" s="56">
        <f>ET10</f>
        <v>40</v>
      </c>
      <c r="EW10" s="52">
        <v>153</v>
      </c>
      <c r="EX10" s="52">
        <v>144</v>
      </c>
      <c r="EY10" s="58">
        <f>EX10/EW10*100</f>
        <v>94.117647058823522</v>
      </c>
      <c r="EZ10" s="56">
        <f>EY10</f>
        <v>94.117647058823522</v>
      </c>
      <c r="FA10" s="67"/>
      <c r="FB10" s="56">
        <f>EZ10</f>
        <v>94.117647058823522</v>
      </c>
      <c r="FC10" s="67"/>
      <c r="FD10" s="58">
        <f>($EK$8*EL10)+($EU$8*EV10)+($FA$8*FB10)</f>
        <v>50.235294117647058</v>
      </c>
      <c r="FE10" s="52">
        <v>153</v>
      </c>
      <c r="FF10" s="52">
        <v>144</v>
      </c>
      <c r="FG10" s="54">
        <f>FF10*FE10/100</f>
        <v>220.32</v>
      </c>
      <c r="FH10" s="56">
        <f>FG10</f>
        <v>220.32</v>
      </c>
      <c r="FI10" s="67"/>
      <c r="FJ10" s="56">
        <f>FH10</f>
        <v>220.32</v>
      </c>
      <c r="FK10" s="52">
        <v>153</v>
      </c>
      <c r="FL10" s="52">
        <v>144</v>
      </c>
      <c r="FM10" s="58">
        <f>FL10/FK10*100</f>
        <v>94.117647058823522</v>
      </c>
      <c r="FN10" s="58">
        <f>FM10</f>
        <v>94.117647058823522</v>
      </c>
      <c r="FO10" s="67"/>
      <c r="FP10" s="56">
        <f>FN10</f>
        <v>94.117647058823522</v>
      </c>
      <c r="FQ10" s="52">
        <v>153</v>
      </c>
      <c r="FR10" s="52">
        <v>144</v>
      </c>
      <c r="FS10" s="58">
        <f>FR10/FQ10*100</f>
        <v>94.117647058823522</v>
      </c>
      <c r="FT10" s="56">
        <f>FS10</f>
        <v>94.117647058823522</v>
      </c>
      <c r="FU10" s="67"/>
      <c r="FV10" s="56">
        <f>FT10</f>
        <v>94.117647058823522</v>
      </c>
      <c r="FW10" s="67"/>
      <c r="FX10" s="58">
        <f>($FI$8*FJ10)+($FO$8*FP10)+($FU$8*FV10)</f>
        <v>144.5985882352941</v>
      </c>
      <c r="FY10" s="52">
        <v>153</v>
      </c>
      <c r="FZ10" s="52">
        <v>147</v>
      </c>
      <c r="GA10" s="58">
        <f>FZ10/FY10*100</f>
        <v>96.078431372549019</v>
      </c>
      <c r="GB10" s="56">
        <f>GA10</f>
        <v>96.078431372549019</v>
      </c>
      <c r="GC10" s="67"/>
      <c r="GD10" s="56">
        <f>GB10</f>
        <v>96.078431372549019</v>
      </c>
      <c r="GE10" s="52">
        <v>153</v>
      </c>
      <c r="GF10" s="52">
        <v>146</v>
      </c>
      <c r="GG10" s="58">
        <f>GF10/GE10*100</f>
        <v>95.424836601307192</v>
      </c>
      <c r="GH10" s="56">
        <f>GG10</f>
        <v>95.424836601307192</v>
      </c>
      <c r="GI10" s="67"/>
      <c r="GJ10" s="56">
        <f>GH10</f>
        <v>95.424836601307192</v>
      </c>
      <c r="GK10" s="52">
        <v>153</v>
      </c>
      <c r="GL10" s="52">
        <v>143</v>
      </c>
      <c r="GM10" s="58">
        <f>GL10/GK10*100</f>
        <v>93.464052287581694</v>
      </c>
      <c r="GN10" s="56">
        <f>GM10</f>
        <v>93.464052287581694</v>
      </c>
      <c r="GO10" s="67"/>
      <c r="GP10" s="56">
        <f>GN10</f>
        <v>93.464052287581694</v>
      </c>
      <c r="GQ10" s="67"/>
      <c r="GR10" s="58">
        <f>($GC$8*GD10)+($GI$8*GJ10)+($GO$8*GP10)</f>
        <v>94.575163398692808</v>
      </c>
      <c r="GS10" s="58">
        <f>($CY$8*CZ10)+($EB$8*EC10)+($FC$8*FD10)+($FW$8*FX10)+($GQ$8*GR10)</f>
        <v>91.108742483660137</v>
      </c>
    </row>
    <row r="11" spans="1:201" s="31" customFormat="1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4"/>
      <c r="M11" s="65"/>
      <c r="N11" s="64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4"/>
      <c r="CA11" s="65"/>
      <c r="CB11" s="64"/>
      <c r="CC11" s="63"/>
      <c r="CD11" s="65"/>
      <c r="CE11" s="63"/>
      <c r="CF11" s="63"/>
      <c r="CG11" s="63"/>
      <c r="CH11" s="63"/>
      <c r="CI11" s="63"/>
      <c r="CJ11" s="63"/>
      <c r="CK11" s="64"/>
      <c r="CL11" s="64"/>
      <c r="CM11" s="63"/>
      <c r="CN11" s="65"/>
      <c r="CO11" s="63"/>
      <c r="CP11" s="63"/>
      <c r="CQ11" s="65"/>
      <c r="CR11" s="65"/>
      <c r="CS11" s="63"/>
      <c r="CT11" s="63"/>
      <c r="CU11" s="65"/>
      <c r="CV11" s="65"/>
      <c r="CW11" s="63"/>
      <c r="CX11" s="65"/>
      <c r="CY11" s="63"/>
      <c r="CZ11" s="65"/>
      <c r="DA11" s="63"/>
      <c r="DB11" s="63"/>
      <c r="DC11" s="63"/>
      <c r="DD11" s="63"/>
      <c r="DE11" s="63"/>
      <c r="DF11" s="64"/>
      <c r="DG11" s="64"/>
      <c r="DH11" s="63"/>
      <c r="DI11" s="65"/>
      <c r="DJ11" s="63"/>
      <c r="DK11" s="63"/>
      <c r="DL11" s="63"/>
      <c r="DM11" s="65"/>
      <c r="DN11" s="64"/>
      <c r="DO11" s="63"/>
      <c r="DP11" s="63"/>
      <c r="DQ11" s="63"/>
      <c r="DR11" s="63"/>
      <c r="DS11" s="64"/>
      <c r="DT11" s="63"/>
      <c r="DU11" s="65"/>
      <c r="DV11" s="63"/>
      <c r="DW11" s="63"/>
      <c r="DX11" s="65"/>
      <c r="DY11" s="65"/>
      <c r="DZ11" s="63"/>
      <c r="EA11" s="65"/>
      <c r="EB11" s="63"/>
      <c r="EC11" s="66"/>
      <c r="ED11" s="63"/>
      <c r="EE11" s="63"/>
      <c r="EF11" s="63"/>
      <c r="EG11" s="63"/>
      <c r="EH11" s="63"/>
      <c r="EI11" s="64"/>
      <c r="EJ11" s="64"/>
      <c r="EK11" s="63"/>
      <c r="EL11" s="65"/>
      <c r="EM11" s="63"/>
      <c r="EN11" s="63"/>
      <c r="EO11" s="63"/>
      <c r="EP11" s="63"/>
      <c r="EQ11" s="63"/>
      <c r="ER11" s="63"/>
      <c r="ES11" s="64"/>
      <c r="ET11" s="64"/>
      <c r="EU11" s="63"/>
      <c r="EV11" s="65"/>
      <c r="EW11" s="63"/>
      <c r="EX11" s="63"/>
      <c r="EY11" s="66"/>
      <c r="EZ11" s="65"/>
      <c r="FA11" s="63"/>
      <c r="FB11" s="65"/>
      <c r="FC11" s="63"/>
      <c r="FD11" s="66"/>
      <c r="FE11" s="63"/>
      <c r="FF11" s="63"/>
      <c r="FG11" s="64"/>
      <c r="FH11" s="65"/>
      <c r="FI11" s="63"/>
      <c r="FJ11" s="65"/>
      <c r="FK11" s="63"/>
      <c r="FL11" s="63"/>
      <c r="FM11" s="66"/>
      <c r="FN11" s="66"/>
      <c r="FO11" s="63"/>
      <c r="FP11" s="65"/>
      <c r="FQ11" s="63"/>
      <c r="FR11" s="63"/>
      <c r="FS11" s="66"/>
      <c r="FT11" s="65"/>
      <c r="FU11" s="63"/>
      <c r="FV11" s="65"/>
      <c r="FW11" s="63"/>
      <c r="FX11" s="66"/>
      <c r="FY11" s="63"/>
      <c r="FZ11" s="63"/>
      <c r="GA11" s="66"/>
      <c r="GB11" s="65"/>
      <c r="GC11" s="63"/>
      <c r="GD11" s="65"/>
      <c r="GE11" s="63"/>
      <c r="GF11" s="63"/>
      <c r="GG11" s="66"/>
      <c r="GH11" s="65"/>
      <c r="GI11" s="63"/>
      <c r="GJ11" s="65"/>
      <c r="GK11" s="63"/>
      <c r="GL11" s="63"/>
      <c r="GM11" s="66"/>
      <c r="GN11" s="65"/>
      <c r="GO11" s="63"/>
      <c r="GP11" s="65"/>
      <c r="GQ11" s="63"/>
      <c r="GR11" s="66"/>
      <c r="GS11" s="66"/>
    </row>
    <row r="12" spans="1:201" s="31" customFormat="1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4"/>
      <c r="M12" s="65"/>
      <c r="N12" s="64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4"/>
      <c r="CA12" s="65"/>
      <c r="CB12" s="64"/>
      <c r="CC12" s="63"/>
      <c r="CD12" s="65"/>
      <c r="CE12" s="63"/>
      <c r="CF12" s="63"/>
      <c r="CG12" s="63"/>
      <c r="CH12" s="63"/>
      <c r="CI12" s="63"/>
      <c r="CJ12" s="63"/>
      <c r="CK12" s="64"/>
      <c r="CL12" s="64"/>
      <c r="CM12" s="63"/>
      <c r="CN12" s="65"/>
      <c r="CO12" s="63"/>
      <c r="CP12" s="63"/>
      <c r="CQ12" s="65"/>
      <c r="CR12" s="65"/>
      <c r="CS12" s="63"/>
      <c r="CT12" s="63"/>
      <c r="CU12" s="65"/>
      <c r="CV12" s="65"/>
      <c r="CW12" s="63"/>
      <c r="CX12" s="65"/>
      <c r="CY12" s="63"/>
      <c r="CZ12" s="65"/>
      <c r="DA12" s="63"/>
      <c r="DB12" s="63"/>
      <c r="DC12" s="63"/>
      <c r="DD12" s="63"/>
      <c r="DE12" s="63"/>
      <c r="DF12" s="64"/>
      <c r="DG12" s="64"/>
      <c r="DH12" s="63"/>
      <c r="DI12" s="65"/>
      <c r="DJ12" s="63"/>
      <c r="DK12" s="63"/>
      <c r="DL12" s="63"/>
      <c r="DM12" s="65"/>
      <c r="DN12" s="64"/>
      <c r="DO12" s="63"/>
      <c r="DP12" s="63"/>
      <c r="DQ12" s="63"/>
      <c r="DR12" s="63"/>
      <c r="DS12" s="64"/>
      <c r="DT12" s="63"/>
      <c r="DU12" s="65"/>
      <c r="DV12" s="63"/>
      <c r="DW12" s="63"/>
      <c r="DX12" s="65"/>
      <c r="DY12" s="65"/>
      <c r="DZ12" s="63"/>
      <c r="EA12" s="65"/>
      <c r="EB12" s="63"/>
      <c r="EC12" s="66"/>
      <c r="ED12" s="63"/>
      <c r="EE12" s="63"/>
      <c r="EF12" s="63"/>
      <c r="EG12" s="63"/>
      <c r="EH12" s="63"/>
      <c r="EI12" s="64"/>
      <c r="EJ12" s="64"/>
      <c r="EK12" s="63"/>
      <c r="EL12" s="65"/>
      <c r="EM12" s="63"/>
      <c r="EN12" s="63"/>
      <c r="EO12" s="63"/>
      <c r="EP12" s="63"/>
      <c r="EQ12" s="63"/>
      <c r="ER12" s="63"/>
      <c r="ES12" s="64"/>
      <c r="ET12" s="64"/>
      <c r="EU12" s="63"/>
      <c r="EV12" s="65"/>
      <c r="EW12" s="63"/>
      <c r="EX12" s="63"/>
      <c r="EY12" s="66"/>
      <c r="EZ12" s="65"/>
      <c r="FA12" s="63"/>
      <c r="FB12" s="65"/>
      <c r="FC12" s="63"/>
      <c r="FD12" s="66"/>
      <c r="FE12" s="63"/>
      <c r="FF12" s="63"/>
      <c r="FG12" s="64"/>
      <c r="FH12" s="65"/>
      <c r="FI12" s="63"/>
      <c r="FJ12" s="65"/>
      <c r="FK12" s="63"/>
      <c r="FL12" s="63"/>
      <c r="FM12" s="66"/>
      <c r="FN12" s="66"/>
      <c r="FO12" s="63"/>
      <c r="FP12" s="65"/>
      <c r="FQ12" s="63"/>
      <c r="FR12" s="63"/>
      <c r="FS12" s="66"/>
      <c r="FT12" s="65"/>
      <c r="FU12" s="63"/>
      <c r="FV12" s="65"/>
      <c r="FW12" s="63"/>
      <c r="FX12" s="66"/>
      <c r="FY12" s="63"/>
      <c r="FZ12" s="63"/>
      <c r="GA12" s="66"/>
      <c r="GB12" s="65"/>
      <c r="GC12" s="63"/>
      <c r="GD12" s="65"/>
      <c r="GE12" s="63"/>
      <c r="GF12" s="63"/>
      <c r="GG12" s="66"/>
      <c r="GH12" s="65"/>
      <c r="GI12" s="63"/>
      <c r="GJ12" s="65"/>
      <c r="GK12" s="63"/>
      <c r="GL12" s="63"/>
      <c r="GM12" s="66"/>
      <c r="GN12" s="65"/>
      <c r="GO12" s="63"/>
      <c r="GP12" s="65"/>
      <c r="GQ12" s="63"/>
      <c r="GR12" s="66"/>
      <c r="GS12" s="66"/>
    </row>
    <row r="13" spans="1:201" x14ac:dyDescent="0.25">
      <c r="N13" s="55"/>
    </row>
    <row r="14" spans="1:201" x14ac:dyDescent="0.25">
      <c r="A14" s="71" t="s">
        <v>295</v>
      </c>
      <c r="B14" s="71"/>
      <c r="C14" s="71"/>
      <c r="D14" s="71"/>
      <c r="E14" s="71"/>
      <c r="F14" s="71"/>
      <c r="G14" s="71"/>
      <c r="H14" s="71"/>
      <c r="N14" s="55"/>
    </row>
    <row r="15" spans="1:201" x14ac:dyDescent="0.25">
      <c r="A15" s="72" t="s">
        <v>296</v>
      </c>
      <c r="B15" s="72"/>
      <c r="C15" s="72"/>
      <c r="D15" s="72"/>
      <c r="E15" s="72"/>
      <c r="F15" s="72"/>
      <c r="G15" s="72"/>
      <c r="H15" s="72"/>
      <c r="N15" s="55"/>
    </row>
    <row r="16" spans="1:201" x14ac:dyDescent="0.25">
      <c r="A16" s="73" t="s">
        <v>297</v>
      </c>
      <c r="B16" s="73"/>
      <c r="C16" s="73"/>
      <c r="D16" s="73"/>
      <c r="E16" s="73"/>
      <c r="F16" s="73"/>
      <c r="G16" s="73"/>
      <c r="H16" s="73"/>
      <c r="N16" s="55"/>
    </row>
    <row r="17" spans="1:14" ht="37.5" customHeight="1" x14ac:dyDescent="0.25">
      <c r="A17" s="74" t="s">
        <v>299</v>
      </c>
      <c r="B17" s="74"/>
      <c r="C17" s="74"/>
      <c r="D17" s="74"/>
      <c r="E17" s="74"/>
      <c r="F17" s="74"/>
      <c r="G17" s="74"/>
      <c r="H17" s="74"/>
      <c r="N17" s="55"/>
    </row>
    <row r="18" spans="1:14" ht="36" customHeight="1" x14ac:dyDescent="0.25">
      <c r="A18" s="74" t="s">
        <v>300</v>
      </c>
      <c r="B18" s="74"/>
      <c r="C18" s="74"/>
      <c r="D18" s="74"/>
      <c r="E18" s="74"/>
      <c r="F18" s="74"/>
      <c r="G18" s="74"/>
      <c r="H18" s="74"/>
      <c r="N18" s="55"/>
    </row>
    <row r="19" spans="1:14" x14ac:dyDescent="0.25">
      <c r="A19" s="62"/>
      <c r="B19" s="62"/>
      <c r="C19" s="62"/>
      <c r="D19" s="62"/>
      <c r="E19" s="62"/>
      <c r="F19" s="62"/>
      <c r="G19" s="62"/>
      <c r="H19" s="62"/>
      <c r="N19" s="55"/>
    </row>
    <row r="20" spans="1:14" x14ac:dyDescent="0.25">
      <c r="A20" s="62"/>
      <c r="B20" s="62"/>
      <c r="C20" s="62"/>
      <c r="D20" s="62"/>
      <c r="E20" s="62"/>
      <c r="F20" s="62"/>
      <c r="G20" s="62"/>
      <c r="H20" s="62"/>
      <c r="N20" s="55"/>
    </row>
    <row r="21" spans="1:14" x14ac:dyDescent="0.25">
      <c r="A21" s="62"/>
      <c r="B21" s="62"/>
      <c r="C21" s="62"/>
      <c r="D21" s="62"/>
      <c r="E21" s="62"/>
      <c r="F21" s="62"/>
      <c r="G21" s="62"/>
      <c r="H21" s="62"/>
      <c r="N21" s="55"/>
    </row>
    <row r="22" spans="1:14" x14ac:dyDescent="0.25">
      <c r="A22" s="62"/>
      <c r="B22" s="62"/>
      <c r="C22" s="62"/>
      <c r="D22" s="62"/>
      <c r="E22" s="62"/>
      <c r="F22" s="62"/>
      <c r="G22" s="62"/>
      <c r="H22" s="62"/>
      <c r="N22" s="55"/>
    </row>
    <row r="23" spans="1:14" x14ac:dyDescent="0.25">
      <c r="A23" s="62"/>
      <c r="B23" s="62"/>
      <c r="C23" s="62"/>
      <c r="D23" s="62"/>
      <c r="E23" s="62"/>
      <c r="F23" s="62"/>
      <c r="G23" s="62"/>
      <c r="H23" s="62"/>
      <c r="N23" s="55"/>
    </row>
    <row r="24" spans="1:14" x14ac:dyDescent="0.25">
      <c r="A24" s="62"/>
      <c r="B24" s="62"/>
      <c r="C24" s="62"/>
      <c r="D24" s="62"/>
      <c r="E24" s="62"/>
      <c r="F24" s="62"/>
      <c r="G24" s="62"/>
      <c r="H24" s="62"/>
      <c r="N24" s="55"/>
    </row>
    <row r="25" spans="1:14" x14ac:dyDescent="0.25">
      <c r="A25" s="62"/>
      <c r="B25" s="62"/>
      <c r="C25" s="62"/>
      <c r="D25" s="62"/>
      <c r="E25" s="62"/>
      <c r="F25" s="62"/>
      <c r="G25" s="62"/>
      <c r="H25" s="62"/>
      <c r="N25" s="55"/>
    </row>
    <row r="26" spans="1:14" x14ac:dyDescent="0.25">
      <c r="A26" s="62"/>
      <c r="B26" s="62"/>
      <c r="C26" s="62"/>
      <c r="D26" s="62"/>
      <c r="E26" s="62"/>
      <c r="F26" s="62"/>
      <c r="G26" s="62"/>
      <c r="H26" s="62"/>
      <c r="N26" s="55"/>
    </row>
    <row r="27" spans="1:14" x14ac:dyDescent="0.25">
      <c r="A27" s="62"/>
      <c r="B27" s="62"/>
      <c r="C27" s="62"/>
      <c r="D27" s="62"/>
      <c r="E27" s="62"/>
      <c r="F27" s="62"/>
      <c r="G27" s="62"/>
      <c r="H27" s="62"/>
    </row>
    <row r="28" spans="1:14" x14ac:dyDescent="0.25">
      <c r="A28" s="62"/>
      <c r="B28" s="62"/>
      <c r="C28" s="62"/>
      <c r="D28" s="62"/>
      <c r="E28" s="62"/>
      <c r="F28" s="62"/>
      <c r="G28" s="62"/>
      <c r="H28" s="62"/>
    </row>
    <row r="29" spans="1:14" x14ac:dyDescent="0.25">
      <c r="A29" s="62"/>
      <c r="B29" s="62"/>
      <c r="C29" s="62"/>
      <c r="D29" s="62"/>
      <c r="E29" s="62"/>
      <c r="F29" s="62"/>
      <c r="G29" s="62"/>
      <c r="H29" s="62"/>
    </row>
    <row r="30" spans="1:14" x14ac:dyDescent="0.25">
      <c r="A30" s="62"/>
      <c r="B30" s="62"/>
      <c r="C30" s="62"/>
      <c r="D30" s="62"/>
      <c r="E30" s="62"/>
      <c r="F30" s="62"/>
      <c r="G30" s="62"/>
      <c r="H30" s="62"/>
    </row>
    <row r="31" spans="1:14" x14ac:dyDescent="0.25">
      <c r="A31" s="62"/>
      <c r="B31" s="62"/>
      <c r="C31" s="62"/>
      <c r="D31" s="62"/>
      <c r="E31" s="62"/>
      <c r="F31" s="62"/>
      <c r="G31" s="62"/>
      <c r="H31" s="62"/>
    </row>
  </sheetData>
  <mergeCells count="254">
    <mergeCell ref="B2:CZ2"/>
    <mergeCell ref="B3:CB3"/>
    <mergeCell ref="CD3:CD7"/>
    <mergeCell ref="CE3:CL3"/>
    <mergeCell ref="CN3:CN7"/>
    <mergeCell ref="CO3:CV3"/>
    <mergeCell ref="CX3:CX7"/>
    <mergeCell ref="CY3:CY7"/>
    <mergeCell ref="B1:GS1"/>
    <mergeCell ref="CO4:CR4"/>
    <mergeCell ref="CS4:CV4"/>
    <mergeCell ref="DA4:DG4"/>
    <mergeCell ref="DJ4:DS4"/>
    <mergeCell ref="DV4:DY4"/>
    <mergeCell ref="B5:B7"/>
    <mergeCell ref="DU3:DU7"/>
    <mergeCell ref="DV3:DY3"/>
    <mergeCell ref="EA3:EA7"/>
    <mergeCell ref="DW5:DW7"/>
    <mergeCell ref="DX5:DX7"/>
    <mergeCell ref="DY5:DY7"/>
    <mergeCell ref="CZ3:CZ7"/>
    <mergeCell ref="DA3:DG3"/>
    <mergeCell ref="DI3:DI7"/>
    <mergeCell ref="DJ3:DS3"/>
    <mergeCell ref="DD5:DD7"/>
    <mergeCell ref="DE5:DE7"/>
    <mergeCell ref="DF5:DF7"/>
    <mergeCell ref="DG5:DG7"/>
    <mergeCell ref="C5:C7"/>
    <mergeCell ref="D5:D7"/>
    <mergeCell ref="E5:E7"/>
    <mergeCell ref="F5:F7"/>
    <mergeCell ref="G5:G7"/>
    <mergeCell ref="H5:H7"/>
    <mergeCell ref="B4:N4"/>
    <mergeCell ref="O4:CB4"/>
    <mergeCell ref="CE4:CL4"/>
    <mergeCell ref="BX6:BX7"/>
    <mergeCell ref="BY6:BY7"/>
    <mergeCell ref="O5:S5"/>
    <mergeCell ref="T5:W5"/>
    <mergeCell ref="X5:AK5"/>
    <mergeCell ref="AL5:AW5"/>
    <mergeCell ref="AY5:BK5"/>
    <mergeCell ref="BL5:BS5"/>
    <mergeCell ref="I5:I7"/>
    <mergeCell ref="J5:J7"/>
    <mergeCell ref="K5:K7"/>
    <mergeCell ref="L5:L7"/>
    <mergeCell ref="M5:M7"/>
    <mergeCell ref="N5:N7"/>
    <mergeCell ref="O6:O7"/>
    <mergeCell ref="P6:P7"/>
    <mergeCell ref="Q6:Q7"/>
    <mergeCell ref="R6:R7"/>
    <mergeCell ref="S6:S7"/>
    <mergeCell ref="T6:T7"/>
    <mergeCell ref="DJ5:DJ7"/>
    <mergeCell ref="DK5:DN5"/>
    <mergeCell ref="DO5:DQ5"/>
    <mergeCell ref="DK6:DK7"/>
    <mergeCell ref="DL6:DL7"/>
    <mergeCell ref="DM6:DM7"/>
    <mergeCell ref="DN6:DN7"/>
    <mergeCell ref="CT5:CT7"/>
    <mergeCell ref="CU5:CU7"/>
    <mergeCell ref="CV5:CV7"/>
    <mergeCell ref="DA5:DA7"/>
    <mergeCell ref="DB5:DB7"/>
    <mergeCell ref="DC5:DC7"/>
    <mergeCell ref="CL5:CL7"/>
    <mergeCell ref="CO5:CO7"/>
    <mergeCell ref="CP5:CP7"/>
    <mergeCell ref="CQ5:CQ7"/>
    <mergeCell ref="CR5:CR7"/>
    <mergeCell ref="AA6:AA7"/>
    <mergeCell ref="AB6:AB7"/>
    <mergeCell ref="AC6:AC7"/>
    <mergeCell ref="AD6:AD7"/>
    <mergeCell ref="AE6:AE7"/>
    <mergeCell ref="AF6:AF7"/>
    <mergeCell ref="U6:U7"/>
    <mergeCell ref="V6:V7"/>
    <mergeCell ref="W6:W7"/>
    <mergeCell ref="X6:X7"/>
    <mergeCell ref="Y6:Y7"/>
    <mergeCell ref="Z6:Z7"/>
    <mergeCell ref="AM6:AM7"/>
    <mergeCell ref="AN6:AN7"/>
    <mergeCell ref="AO6:AO7"/>
    <mergeCell ref="AP6:AP7"/>
    <mergeCell ref="AQ6:AQ7"/>
    <mergeCell ref="AR6:AR7"/>
    <mergeCell ref="AG6:AG7"/>
    <mergeCell ref="AH6:AH7"/>
    <mergeCell ref="AI6:AI7"/>
    <mergeCell ref="AJ6:AJ7"/>
    <mergeCell ref="AK6:AK7"/>
    <mergeCell ref="AL6:AL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AV6:AV7"/>
    <mergeCell ref="AW6:AW7"/>
    <mergeCell ref="AX6:AX7"/>
    <mergeCell ref="BK6:BK7"/>
    <mergeCell ref="BL6:BL7"/>
    <mergeCell ref="BM6:BM7"/>
    <mergeCell ref="BN6:BN7"/>
    <mergeCell ref="BO6:BO7"/>
    <mergeCell ref="BP6:BP7"/>
    <mergeCell ref="BE6:BE7"/>
    <mergeCell ref="BF6:BF7"/>
    <mergeCell ref="BG6:BG7"/>
    <mergeCell ref="BH6:BH7"/>
    <mergeCell ref="BI6:BI7"/>
    <mergeCell ref="BJ6:BJ7"/>
    <mergeCell ref="CC3:CC7"/>
    <mergeCell ref="CM3:CM7"/>
    <mergeCell ref="CW3:CW7"/>
    <mergeCell ref="DH3:DH7"/>
    <mergeCell ref="BQ6:BQ7"/>
    <mergeCell ref="BR6:BR7"/>
    <mergeCell ref="BS6:BS7"/>
    <mergeCell ref="BT6:BT7"/>
    <mergeCell ref="BU6:BU7"/>
    <mergeCell ref="BV6:BV7"/>
    <mergeCell ref="CS5:CS7"/>
    <mergeCell ref="CF5:CF7"/>
    <mergeCell ref="CG5:CG7"/>
    <mergeCell ref="CH5:CH7"/>
    <mergeCell ref="CI5:CI7"/>
    <mergeCell ref="CJ5:CJ7"/>
    <mergeCell ref="CK5:CK7"/>
    <mergeCell ref="BT5:BU5"/>
    <mergeCell ref="BV5:BX5"/>
    <mergeCell ref="BZ5:BZ7"/>
    <mergeCell ref="CA5:CA7"/>
    <mergeCell ref="CB5:CB7"/>
    <mergeCell ref="CE5:CE7"/>
    <mergeCell ref="BW6:BW7"/>
    <mergeCell ref="DT3:DT7"/>
    <mergeCell ref="DZ3:DZ7"/>
    <mergeCell ref="DA2:EC2"/>
    <mergeCell ref="ED5:ED7"/>
    <mergeCell ref="EE5:EE7"/>
    <mergeCell ref="EF5:EF7"/>
    <mergeCell ref="ED2:FD2"/>
    <mergeCell ref="DO6:DO7"/>
    <mergeCell ref="DP6:DP7"/>
    <mergeCell ref="DQ6:DQ7"/>
    <mergeCell ref="DR5:DR7"/>
    <mergeCell ref="DS5:DS7"/>
    <mergeCell ref="DV5:DV7"/>
    <mergeCell ref="EB3:EB7"/>
    <mergeCell ref="EC3:EC7"/>
    <mergeCell ref="ET5:ET7"/>
    <mergeCell ref="EK3:EK7"/>
    <mergeCell ref="EL3:EL7"/>
    <mergeCell ref="ED3:EJ3"/>
    <mergeCell ref="EU3:EU7"/>
    <mergeCell ref="EV3:EV7"/>
    <mergeCell ref="EM3:ET3"/>
    <mergeCell ref="EN5:EN7"/>
    <mergeCell ref="EO5:EO7"/>
    <mergeCell ref="EP5:EP7"/>
    <mergeCell ref="EQ5:EQ7"/>
    <mergeCell ref="ER5:ER7"/>
    <mergeCell ref="ES5:ES7"/>
    <mergeCell ref="EG5:EG7"/>
    <mergeCell ref="EH5:EH7"/>
    <mergeCell ref="EI5:EI7"/>
    <mergeCell ref="EJ5:EJ7"/>
    <mergeCell ref="ED4:EJ4"/>
    <mergeCell ref="EM5:EM7"/>
    <mergeCell ref="EM4:ET4"/>
    <mergeCell ref="EW3:EZ3"/>
    <mergeCell ref="FA3:FA7"/>
    <mergeCell ref="FB3:FB7"/>
    <mergeCell ref="FC3:FC7"/>
    <mergeCell ref="FD3:FD7"/>
    <mergeCell ref="EW4:EZ4"/>
    <mergeCell ref="EW5:EW7"/>
    <mergeCell ref="EX5:EX7"/>
    <mergeCell ref="EY5:EY7"/>
    <mergeCell ref="EZ5:EZ7"/>
    <mergeCell ref="FO3:FO7"/>
    <mergeCell ref="FP3:FP7"/>
    <mergeCell ref="FK4:FN4"/>
    <mergeCell ref="FK5:FK7"/>
    <mergeCell ref="FL5:FL7"/>
    <mergeCell ref="FM5:FM7"/>
    <mergeCell ref="FN5:FN7"/>
    <mergeCell ref="FE5:FE7"/>
    <mergeCell ref="FF5:FF7"/>
    <mergeCell ref="FG5:FG7"/>
    <mergeCell ref="FH5:FH7"/>
    <mergeCell ref="FE4:FH4"/>
    <mergeCell ref="FI3:FI7"/>
    <mergeCell ref="GN5:GN7"/>
    <mergeCell ref="GS2:GS7"/>
    <mergeCell ref="GA5:GA7"/>
    <mergeCell ref="GB5:GB7"/>
    <mergeCell ref="GE5:GE7"/>
    <mergeCell ref="GF5:GF7"/>
    <mergeCell ref="GG5:GG7"/>
    <mergeCell ref="GH5:GH7"/>
    <mergeCell ref="GK3:GN3"/>
    <mergeCell ref="GO3:GO7"/>
    <mergeCell ref="GP3:GP7"/>
    <mergeCell ref="GQ3:GQ7"/>
    <mergeCell ref="GR3:GR7"/>
    <mergeCell ref="FY4:GB4"/>
    <mergeCell ref="GE4:GH4"/>
    <mergeCell ref="GK4:GN4"/>
    <mergeCell ref="FY5:FY7"/>
    <mergeCell ref="FZ5:FZ7"/>
    <mergeCell ref="FY2:GR2"/>
    <mergeCell ref="FY3:GB3"/>
    <mergeCell ref="GC3:GC7"/>
    <mergeCell ref="GD3:GD7"/>
    <mergeCell ref="GE3:GH3"/>
    <mergeCell ref="GI3:GI7"/>
    <mergeCell ref="A14:H14"/>
    <mergeCell ref="A15:H15"/>
    <mergeCell ref="A16:H16"/>
    <mergeCell ref="A17:H17"/>
    <mergeCell ref="A1:A7"/>
    <mergeCell ref="A18:H18"/>
    <mergeCell ref="GK5:GK7"/>
    <mergeCell ref="GL5:GL7"/>
    <mergeCell ref="GM5:GM7"/>
    <mergeCell ref="FW3:FW7"/>
    <mergeCell ref="FX3:FX7"/>
    <mergeCell ref="FE2:FX2"/>
    <mergeCell ref="GJ3:GJ7"/>
    <mergeCell ref="FQ3:FT3"/>
    <mergeCell ref="FU3:FU7"/>
    <mergeCell ref="FV3:FV7"/>
    <mergeCell ref="FQ4:FT4"/>
    <mergeCell ref="FQ5:FQ7"/>
    <mergeCell ref="FR5:FR7"/>
    <mergeCell ref="FS5:FS7"/>
    <mergeCell ref="FT5:FT7"/>
    <mergeCell ref="FJ3:FJ7"/>
    <mergeCell ref="FE3:FH3"/>
    <mergeCell ref="FK3:FN3"/>
  </mergeCells>
  <pageMargins left="0.19685039370078741" right="0.19685039370078741" top="0.19685039370078741" bottom="0.19685039370078741" header="0.19685039370078741" footer="0.1968503937007874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topLeftCell="F1" workbookViewId="0">
      <selection activeCell="H26" sqref="H26"/>
    </sheetView>
  </sheetViews>
  <sheetFormatPr defaultRowHeight="15.75" x14ac:dyDescent="0.25"/>
  <cols>
    <col min="1" max="1" width="45.7109375" style="18" customWidth="1"/>
    <col min="2" max="16384" width="9.140625" style="18"/>
  </cols>
  <sheetData>
    <row r="1" spans="1:23" ht="33.75" customHeight="1" x14ac:dyDescent="0.25">
      <c r="A1" s="126" t="s">
        <v>261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</row>
    <row r="2" spans="1:23" ht="95.25" customHeight="1" x14ac:dyDescent="0.25">
      <c r="A2" s="19" t="s">
        <v>203</v>
      </c>
      <c r="B2" s="21" t="s">
        <v>240</v>
      </c>
      <c r="C2" s="21" t="s">
        <v>241</v>
      </c>
      <c r="D2" s="21" t="s">
        <v>242</v>
      </c>
      <c r="E2" s="23" t="s">
        <v>243</v>
      </c>
      <c r="F2" s="21" t="s">
        <v>244</v>
      </c>
      <c r="G2" s="21" t="s">
        <v>245</v>
      </c>
      <c r="H2" s="21" t="s">
        <v>246</v>
      </c>
      <c r="I2" s="23" t="s">
        <v>248</v>
      </c>
      <c r="J2" s="21" t="s">
        <v>249</v>
      </c>
      <c r="K2" s="21" t="s">
        <v>250</v>
      </c>
      <c r="L2" s="21" t="s">
        <v>251</v>
      </c>
      <c r="M2" s="23" t="s">
        <v>247</v>
      </c>
      <c r="N2" s="21" t="s">
        <v>252</v>
      </c>
      <c r="O2" s="21" t="s">
        <v>253</v>
      </c>
      <c r="P2" s="21" t="s">
        <v>254</v>
      </c>
      <c r="Q2" s="23" t="s">
        <v>255</v>
      </c>
      <c r="R2" s="21" t="s">
        <v>256</v>
      </c>
      <c r="S2" s="21" t="s">
        <v>257</v>
      </c>
      <c r="T2" s="21" t="s">
        <v>258</v>
      </c>
      <c r="U2" s="23" t="s">
        <v>260</v>
      </c>
      <c r="V2" s="24" t="s">
        <v>259</v>
      </c>
      <c r="W2" s="20"/>
    </row>
    <row r="3" spans="1:23" ht="25.5" customHeight="1" x14ac:dyDescent="0.25">
      <c r="A3" s="26" t="s">
        <v>262</v>
      </c>
      <c r="B3" s="27">
        <v>0.3</v>
      </c>
      <c r="C3" s="27">
        <v>0.3</v>
      </c>
      <c r="D3" s="27">
        <v>0.4</v>
      </c>
      <c r="E3" s="29">
        <v>0.2</v>
      </c>
      <c r="F3" s="27">
        <v>0.3</v>
      </c>
      <c r="G3" s="27">
        <v>0.4</v>
      </c>
      <c r="H3" s="27">
        <v>0.3</v>
      </c>
      <c r="I3" s="29">
        <v>0.2</v>
      </c>
      <c r="J3" s="27">
        <v>0.3</v>
      </c>
      <c r="K3" s="27">
        <v>0.4</v>
      </c>
      <c r="L3" s="27">
        <v>0.3</v>
      </c>
      <c r="M3" s="29">
        <v>0.15</v>
      </c>
      <c r="N3" s="27">
        <v>0.4</v>
      </c>
      <c r="O3" s="27">
        <v>0.4</v>
      </c>
      <c r="P3" s="27">
        <v>0.2</v>
      </c>
      <c r="Q3" s="29">
        <v>0.15</v>
      </c>
      <c r="R3" s="27">
        <v>0.2</v>
      </c>
      <c r="S3" s="27">
        <v>0.3</v>
      </c>
      <c r="T3" s="27">
        <v>0.5</v>
      </c>
      <c r="U3" s="29">
        <v>0.3</v>
      </c>
      <c r="V3" s="28"/>
      <c r="W3" s="20"/>
    </row>
    <row r="4" spans="1:23" x14ac:dyDescent="0.25">
      <c r="A4" s="25" t="s">
        <v>301</v>
      </c>
      <c r="B4" s="30">
        <f>'Свод показателей НОКО'!CD9*$B$3</f>
        <v>12</v>
      </c>
      <c r="C4" s="30">
        <f>'Свод показателей НОКО'!CN9*$C$3</f>
        <v>24</v>
      </c>
      <c r="D4" s="30">
        <f>'Свод показателей НОКО'!CV9*$D$3</f>
        <v>30</v>
      </c>
      <c r="E4" s="30">
        <f>'Свод показателей НОКО'!CZ9*$E$3</f>
        <v>13.200000000000001</v>
      </c>
      <c r="F4" s="30">
        <f>'Свод показателей НОКО'!DI9*$F$3</f>
        <v>24</v>
      </c>
      <c r="G4" s="30">
        <f>'Свод показателей НОКО'!DU9*$G$3</f>
        <v>40</v>
      </c>
      <c r="H4" s="30">
        <f>'Свод показателей НОКО'!EA9*$H$3</f>
        <v>18.75</v>
      </c>
      <c r="I4" s="30">
        <f>'Свод показателей НОКО'!EC9*$I$3</f>
        <v>16.55</v>
      </c>
      <c r="J4" s="30">
        <f>'Свод показателей НОКО'!EL9*$J$3</f>
        <v>24</v>
      </c>
      <c r="K4" s="30">
        <f>'Свод показателей НОКО'!EV9*$K$3</f>
        <v>32</v>
      </c>
      <c r="L4" s="30">
        <f>'Свод показателей НОКО'!FB9*$L$3</f>
        <v>24.375</v>
      </c>
      <c r="M4" s="30">
        <f>'Свод показателей НОКО'!FD9*$M$3</f>
        <v>12.05625</v>
      </c>
      <c r="N4" s="30">
        <f>'Свод показателей НОКО'!FJ9*$N$3</f>
        <v>38.5</v>
      </c>
      <c r="O4" s="30">
        <f>'Свод показателей НОКО'!FP9*$O$3</f>
        <v>25.5</v>
      </c>
      <c r="P4" s="30">
        <f>'Свод показателей НОКО'!FV9*$P$3</f>
        <v>11.5</v>
      </c>
      <c r="Q4" s="30">
        <f>'Свод показателей НОКО'!FX9*$Q$3</f>
        <v>11.324999999999999</v>
      </c>
      <c r="R4" s="30">
        <f>'Свод показателей НОКО'!GD9*$R$3</f>
        <v>15.75</v>
      </c>
      <c r="S4" s="30">
        <f>'Свод показателей НОКО'!GJ9*$S$3</f>
        <v>14.625</v>
      </c>
      <c r="T4" s="30">
        <f>'Свод показателей НОКО'!GP9*$T$3</f>
        <v>25.624999999999996</v>
      </c>
      <c r="U4" s="30">
        <f>'Свод показателей НОКО'!GR9*$U$3</f>
        <v>16.8</v>
      </c>
      <c r="V4" s="30">
        <f>'Свод показателей НОКО'!GS9</f>
        <v>69.931249999999991</v>
      </c>
    </row>
    <row r="5" spans="1:23" x14ac:dyDescent="0.25">
      <c r="A5" s="19" t="str">
        <f>'Свод показателей НОКО'!A10</f>
        <v>МОБУ СОШ № 4 им.В.Чикмезова</v>
      </c>
      <c r="B5" s="68">
        <f>'Свод показателей НОКО'!CD10*$B$3</f>
        <v>30</v>
      </c>
      <c r="C5" s="68">
        <f>'Свод показателей НОКО'!CN10*$C$3</f>
        <v>24</v>
      </c>
      <c r="D5" s="68">
        <f>'Свод показателей НОКО'!CV10*$D$3</f>
        <v>37.908496732026144</v>
      </c>
      <c r="E5" s="68">
        <f>'Свод показателей НОКО'!CZ10*$E$3</f>
        <v>18.381699346405231</v>
      </c>
      <c r="F5" s="68">
        <f>'Свод показателей НОКО'!DI10*$F$3</f>
        <v>24</v>
      </c>
      <c r="G5" s="68">
        <f>'Свод показателей НОКО'!DU10*$G$3</f>
        <v>24</v>
      </c>
      <c r="H5" s="68">
        <f>'Свод показателей НОКО'!EA10*$H$3</f>
        <v>27.647058823529409</v>
      </c>
      <c r="I5" s="68">
        <f>'Свод показателей НОКО'!EC10*$I$3</f>
        <v>15.129411764705882</v>
      </c>
      <c r="J5" s="68">
        <f>'Свод показателей НОКО'!EL10*$J$3</f>
        <v>6</v>
      </c>
      <c r="K5" s="68">
        <f>'Свод показателей НОКО'!EV10*$K$3</f>
        <v>16</v>
      </c>
      <c r="L5" s="68">
        <f>'Свод показателей НОКО'!FB10*$L$3</f>
        <v>28.235294117647054</v>
      </c>
      <c r="M5" s="68">
        <f>'Свод показателей НОКО'!FD10*$M$3</f>
        <v>7.5352941176470587</v>
      </c>
      <c r="N5" s="68">
        <f>'Свод показателей НОКО'!FJ10*$N$3</f>
        <v>88.128</v>
      </c>
      <c r="O5" s="68">
        <f>'Свод показателей НОКО'!FP10*$O$3</f>
        <v>37.647058823529413</v>
      </c>
      <c r="P5" s="68">
        <f>'Свод показателей НОКО'!FV10*$P$3</f>
        <v>18.823529411764707</v>
      </c>
      <c r="Q5" s="68">
        <f>'Свод показателей НОКО'!FX10*$Q$3</f>
        <v>21.689788235294113</v>
      </c>
      <c r="R5" s="68">
        <f>'Свод показателей НОКО'!GD10*$R$3</f>
        <v>19.215686274509807</v>
      </c>
      <c r="S5" s="68">
        <f>'Свод показателей НОКО'!GJ10*$S$3</f>
        <v>28.627450980392158</v>
      </c>
      <c r="T5" s="68">
        <f>'Свод показателей НОКО'!GP10*$T$3</f>
        <v>46.732026143790847</v>
      </c>
      <c r="U5" s="68">
        <f>'Свод показателей НОКО'!GR10*$U$3</f>
        <v>28.372549019607842</v>
      </c>
      <c r="V5" s="68">
        <f>'Свод показателей НОКО'!GS10</f>
        <v>91.108742483660137</v>
      </c>
    </row>
    <row r="6" spans="1:23" x14ac:dyDescent="0.25">
      <c r="A6" s="19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23" x14ac:dyDescent="0.25">
      <c r="A7" s="19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3" x14ac:dyDescent="0.25">
      <c r="A8" s="19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3" x14ac:dyDescent="0.25">
      <c r="A9" s="19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3" x14ac:dyDescent="0.25">
      <c r="A10" s="19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4" spans="1:23" ht="25.5" customHeight="1" x14ac:dyDescent="0.25">
      <c r="A14" s="127" t="s">
        <v>294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</row>
    <row r="15" spans="1:23" x14ac:dyDescent="0.25">
      <c r="A15" s="73" t="s">
        <v>289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</row>
    <row r="16" spans="1:23" x14ac:dyDescent="0.25">
      <c r="A16" s="73" t="s">
        <v>290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</row>
    <row r="17" spans="1:22" x14ac:dyDescent="0.25">
      <c r="A17" s="72" t="s">
        <v>291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</row>
    <row r="18" spans="1:22" x14ac:dyDescent="0.25">
      <c r="A18" s="72" t="s">
        <v>292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</row>
    <row r="19" spans="1:22" x14ac:dyDescent="0.25">
      <c r="A19" s="73" t="s">
        <v>302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</row>
    <row r="20" spans="1:22" x14ac:dyDescent="0.25">
      <c r="A20" s="73" t="s">
        <v>303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</row>
  </sheetData>
  <mergeCells count="8">
    <mergeCell ref="A18:V18"/>
    <mergeCell ref="A19:V19"/>
    <mergeCell ref="A20:V20"/>
    <mergeCell ref="A1:V1"/>
    <mergeCell ref="A14:V14"/>
    <mergeCell ref="A15:V15"/>
    <mergeCell ref="A16:V16"/>
    <mergeCell ref="A17:V17"/>
  </mergeCells>
  <pageMargins left="0.39370078740157483" right="0.39370078740157483" top="0.39370078740157483" bottom="0.39370078740157483" header="0.31496062992125984" footer="0.31496062992125984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40" workbookViewId="0">
      <selection activeCell="E5" sqref="E5"/>
    </sheetView>
  </sheetViews>
  <sheetFormatPr defaultRowHeight="15.75" x14ac:dyDescent="0.25"/>
  <cols>
    <col min="1" max="1" width="35.7109375" style="18" customWidth="1"/>
    <col min="2" max="23" width="12.7109375" style="18" customWidth="1"/>
    <col min="24" max="16384" width="9.140625" style="18"/>
  </cols>
  <sheetData>
    <row r="1" spans="1:6" ht="42.75" customHeight="1" x14ac:dyDescent="0.25">
      <c r="A1" s="138" t="s">
        <v>267</v>
      </c>
      <c r="B1" s="139"/>
      <c r="C1" s="140" t="s">
        <v>283</v>
      </c>
      <c r="D1" s="141"/>
      <c r="E1" s="140"/>
      <c r="F1" s="141"/>
    </row>
    <row r="2" spans="1:6" x14ac:dyDescent="0.25">
      <c r="A2" s="142" t="s">
        <v>268</v>
      </c>
      <c r="B2" s="143"/>
      <c r="C2" s="144">
        <v>80</v>
      </c>
      <c r="D2" s="145"/>
      <c r="E2" s="144"/>
      <c r="F2" s="145"/>
    </row>
    <row r="3" spans="1:6" ht="38.25" x14ac:dyDescent="0.25">
      <c r="A3" s="44" t="s">
        <v>263</v>
      </c>
      <c r="B3" s="39" t="s">
        <v>264</v>
      </c>
      <c r="C3" s="45" t="s">
        <v>265</v>
      </c>
      <c r="D3" s="46" t="s">
        <v>266</v>
      </c>
      <c r="E3" s="45" t="s">
        <v>265</v>
      </c>
      <c r="F3" s="46" t="s">
        <v>266</v>
      </c>
    </row>
    <row r="4" spans="1:6" ht="27.95" customHeight="1" x14ac:dyDescent="0.25">
      <c r="A4" s="130" t="s">
        <v>270</v>
      </c>
      <c r="B4" s="39">
        <v>0</v>
      </c>
      <c r="C4" s="35">
        <v>5</v>
      </c>
      <c r="D4" s="42"/>
      <c r="E4" s="59">
        <v>8</v>
      </c>
      <c r="F4" s="60"/>
    </row>
    <row r="5" spans="1:6" ht="27.95" customHeight="1" x14ac:dyDescent="0.25">
      <c r="A5" s="130"/>
      <c r="B5" s="39">
        <v>5</v>
      </c>
      <c r="C5" s="35">
        <v>35</v>
      </c>
      <c r="D5" s="131">
        <f>C5+C6</f>
        <v>75</v>
      </c>
      <c r="E5" s="59">
        <v>0</v>
      </c>
      <c r="F5" s="146">
        <f>E5+E6</f>
        <v>145</v>
      </c>
    </row>
    <row r="6" spans="1:6" ht="27.95" customHeight="1" x14ac:dyDescent="0.25">
      <c r="A6" s="130"/>
      <c r="B6" s="39">
        <v>10</v>
      </c>
      <c r="C6" s="35">
        <v>40</v>
      </c>
      <c r="D6" s="131"/>
      <c r="E6" s="59">
        <v>145</v>
      </c>
      <c r="F6" s="146"/>
    </row>
    <row r="7" spans="1:6" x14ac:dyDescent="0.25">
      <c r="A7" s="132" t="s">
        <v>269</v>
      </c>
      <c r="B7" s="133"/>
      <c r="C7" s="36">
        <f>C4+C5+C6</f>
        <v>80</v>
      </c>
      <c r="D7" s="47"/>
      <c r="E7" s="61">
        <f>E4+E5+E6</f>
        <v>153</v>
      </c>
      <c r="F7" s="47"/>
    </row>
    <row r="8" spans="1:6" x14ac:dyDescent="0.25">
      <c r="A8" s="134" t="s">
        <v>272</v>
      </c>
      <c r="B8" s="135"/>
      <c r="C8" s="37"/>
      <c r="D8" s="42">
        <f>D5/C7*100</f>
        <v>93.75</v>
      </c>
      <c r="E8" s="37"/>
      <c r="F8" s="69">
        <f>F5/E7*100</f>
        <v>94.77124183006535</v>
      </c>
    </row>
    <row r="9" spans="1:6" ht="27.95" customHeight="1" x14ac:dyDescent="0.25">
      <c r="A9" s="130" t="s">
        <v>271</v>
      </c>
      <c r="B9" s="39">
        <v>0</v>
      </c>
      <c r="C9" s="35">
        <v>5</v>
      </c>
      <c r="D9" s="42"/>
      <c r="E9" s="59">
        <v>12</v>
      </c>
      <c r="F9" s="60"/>
    </row>
    <row r="10" spans="1:6" ht="27.95" customHeight="1" x14ac:dyDescent="0.25">
      <c r="A10" s="130"/>
      <c r="B10" s="39">
        <v>5</v>
      </c>
      <c r="C10" s="35">
        <v>7</v>
      </c>
      <c r="D10" s="131">
        <f>C10+C11</f>
        <v>75</v>
      </c>
      <c r="E10" s="59">
        <v>0</v>
      </c>
      <c r="F10" s="146">
        <f>E10+E11</f>
        <v>141</v>
      </c>
    </row>
    <row r="11" spans="1:6" ht="27.95" customHeight="1" x14ac:dyDescent="0.25">
      <c r="A11" s="130"/>
      <c r="B11" s="39">
        <v>10</v>
      </c>
      <c r="C11" s="35">
        <v>68</v>
      </c>
      <c r="D11" s="131"/>
      <c r="E11" s="59">
        <v>141</v>
      </c>
      <c r="F11" s="146"/>
    </row>
    <row r="12" spans="1:6" x14ac:dyDescent="0.25">
      <c r="A12" s="132" t="s">
        <v>269</v>
      </c>
      <c r="B12" s="133"/>
      <c r="C12" s="36">
        <f>C9+C10+C11</f>
        <v>80</v>
      </c>
      <c r="D12" s="47"/>
      <c r="E12" s="61">
        <f>E9+E10+E11</f>
        <v>153</v>
      </c>
      <c r="F12" s="47"/>
    </row>
    <row r="13" spans="1:6" x14ac:dyDescent="0.25">
      <c r="A13" s="134" t="s">
        <v>273</v>
      </c>
      <c r="B13" s="135"/>
      <c r="C13" s="37"/>
      <c r="D13" s="42">
        <f>D10/C12*100</f>
        <v>93.75</v>
      </c>
      <c r="E13" s="37"/>
      <c r="F13" s="69">
        <f>F10/E12*100</f>
        <v>92.156862745098039</v>
      </c>
    </row>
    <row r="14" spans="1:6" ht="27.95" customHeight="1" x14ac:dyDescent="0.25">
      <c r="A14" s="130" t="s">
        <v>274</v>
      </c>
      <c r="B14" s="39">
        <v>0</v>
      </c>
      <c r="C14" s="35">
        <v>13</v>
      </c>
      <c r="D14" s="42"/>
      <c r="E14" s="59">
        <v>9</v>
      </c>
      <c r="F14" s="60"/>
    </row>
    <row r="15" spans="1:6" ht="27.95" customHeight="1" x14ac:dyDescent="0.25">
      <c r="A15" s="130"/>
      <c r="B15" s="39">
        <v>5</v>
      </c>
      <c r="C15" s="35">
        <v>29</v>
      </c>
      <c r="D15" s="131">
        <f>C15+C16</f>
        <v>67</v>
      </c>
      <c r="E15" s="59">
        <v>0</v>
      </c>
      <c r="F15" s="146">
        <f>E15+E16</f>
        <v>144</v>
      </c>
    </row>
    <row r="16" spans="1:6" ht="27.95" customHeight="1" x14ac:dyDescent="0.25">
      <c r="A16" s="130"/>
      <c r="B16" s="39">
        <v>10</v>
      </c>
      <c r="C16" s="35">
        <v>38</v>
      </c>
      <c r="D16" s="131"/>
      <c r="E16" s="59">
        <v>144</v>
      </c>
      <c r="F16" s="146"/>
    </row>
    <row r="17" spans="1:6" x14ac:dyDescent="0.25">
      <c r="A17" s="132" t="s">
        <v>269</v>
      </c>
      <c r="B17" s="133"/>
      <c r="C17" s="36">
        <f>C14+C15+C16</f>
        <v>80</v>
      </c>
      <c r="D17" s="47"/>
      <c r="E17" s="61">
        <f>E14+E15+E16</f>
        <v>153</v>
      </c>
      <c r="F17" s="47"/>
    </row>
    <row r="18" spans="1:6" x14ac:dyDescent="0.25">
      <c r="A18" s="134" t="s">
        <v>275</v>
      </c>
      <c r="B18" s="135"/>
      <c r="C18" s="37"/>
      <c r="D18" s="42">
        <f>D15/C17*100</f>
        <v>83.75</v>
      </c>
      <c r="E18" s="37"/>
      <c r="F18" s="69">
        <f>F15/E17*100</f>
        <v>94.117647058823522</v>
      </c>
    </row>
    <row r="19" spans="1:6" ht="27.95" customHeight="1" x14ac:dyDescent="0.25">
      <c r="A19" s="130" t="s">
        <v>278</v>
      </c>
      <c r="B19" s="39">
        <v>0</v>
      </c>
      <c r="C19" s="35">
        <v>16</v>
      </c>
      <c r="D19" s="42"/>
      <c r="E19" s="59">
        <v>9</v>
      </c>
      <c r="F19" s="60"/>
    </row>
    <row r="20" spans="1:6" ht="27.95" customHeight="1" x14ac:dyDescent="0.25">
      <c r="A20" s="130"/>
      <c r="B20" s="39">
        <v>5</v>
      </c>
      <c r="C20" s="35">
        <v>41</v>
      </c>
      <c r="D20" s="131">
        <f>C20+C21</f>
        <v>64</v>
      </c>
      <c r="E20" s="59">
        <v>0</v>
      </c>
      <c r="F20" s="146">
        <f>E20+E21</f>
        <v>144</v>
      </c>
    </row>
    <row r="21" spans="1:6" ht="27.95" customHeight="1" x14ac:dyDescent="0.25">
      <c r="A21" s="130"/>
      <c r="B21" s="39">
        <v>10</v>
      </c>
      <c r="C21" s="35">
        <v>23</v>
      </c>
      <c r="D21" s="131"/>
      <c r="E21" s="59">
        <v>144</v>
      </c>
      <c r="F21" s="146"/>
    </row>
    <row r="22" spans="1:6" x14ac:dyDescent="0.25">
      <c r="A22" s="132" t="s">
        <v>269</v>
      </c>
      <c r="B22" s="133"/>
      <c r="C22" s="36">
        <f>C19+C20+C21</f>
        <v>80</v>
      </c>
      <c r="D22" s="47"/>
      <c r="E22" s="61">
        <f>E19+E20+E21</f>
        <v>153</v>
      </c>
      <c r="F22" s="47"/>
    </row>
    <row r="23" spans="1:6" x14ac:dyDescent="0.25">
      <c r="A23" s="134" t="s">
        <v>277</v>
      </c>
      <c r="B23" s="135"/>
      <c r="C23" s="37"/>
      <c r="D23" s="42">
        <f>D20/C22*100</f>
        <v>80</v>
      </c>
      <c r="E23" s="37"/>
      <c r="F23" s="69">
        <f>F20/E22*100</f>
        <v>94.117647058823522</v>
      </c>
    </row>
    <row r="24" spans="1:6" ht="27.95" customHeight="1" x14ac:dyDescent="0.25">
      <c r="A24" s="130" t="s">
        <v>280</v>
      </c>
      <c r="B24" s="39">
        <v>0</v>
      </c>
      <c r="C24" s="35">
        <v>39</v>
      </c>
      <c r="D24" s="42"/>
      <c r="E24" s="59">
        <v>9</v>
      </c>
      <c r="F24" s="60"/>
    </row>
    <row r="25" spans="1:6" ht="27.95" customHeight="1" x14ac:dyDescent="0.25">
      <c r="A25" s="130"/>
      <c r="B25" s="39">
        <v>5</v>
      </c>
      <c r="C25" s="35">
        <v>11</v>
      </c>
      <c r="D25" s="131">
        <f>C25+C26</f>
        <v>41</v>
      </c>
      <c r="E25" s="59">
        <v>0</v>
      </c>
      <c r="F25" s="146">
        <f>E25+E26</f>
        <v>144</v>
      </c>
    </row>
    <row r="26" spans="1:6" ht="27.95" customHeight="1" x14ac:dyDescent="0.25">
      <c r="A26" s="130"/>
      <c r="B26" s="39">
        <v>10</v>
      </c>
      <c r="C26" s="35">
        <v>30</v>
      </c>
      <c r="D26" s="131"/>
      <c r="E26" s="59">
        <v>144</v>
      </c>
      <c r="F26" s="146"/>
    </row>
    <row r="27" spans="1:6" x14ac:dyDescent="0.25">
      <c r="A27" s="132" t="s">
        <v>269</v>
      </c>
      <c r="B27" s="133"/>
      <c r="C27" s="36">
        <f>C24+C25+C26</f>
        <v>80</v>
      </c>
      <c r="D27" s="47"/>
      <c r="E27" s="61">
        <f>E24+E25+E26</f>
        <v>153</v>
      </c>
      <c r="F27" s="47"/>
    </row>
    <row r="28" spans="1:6" x14ac:dyDescent="0.25">
      <c r="A28" s="40" t="s">
        <v>279</v>
      </c>
      <c r="B28" s="41"/>
      <c r="C28" s="37"/>
      <c r="D28" s="42">
        <f>D25/C27*100</f>
        <v>51.249999999999993</v>
      </c>
      <c r="E28" s="37"/>
      <c r="F28" s="69">
        <f>F25/E27*100</f>
        <v>94.117647058823522</v>
      </c>
    </row>
    <row r="29" spans="1:6" ht="27.95" customHeight="1" x14ac:dyDescent="0.25">
      <c r="A29" s="130" t="s">
        <v>281</v>
      </c>
      <c r="B29" s="39">
        <v>0</v>
      </c>
      <c r="C29" s="35">
        <v>12</v>
      </c>
      <c r="D29" s="42"/>
      <c r="E29" s="59">
        <v>9</v>
      </c>
      <c r="F29" s="60"/>
    </row>
    <row r="30" spans="1:6" ht="27.95" customHeight="1" x14ac:dyDescent="0.25">
      <c r="A30" s="130"/>
      <c r="B30" s="39">
        <v>5</v>
      </c>
      <c r="C30" s="35">
        <v>14</v>
      </c>
      <c r="D30" s="131">
        <f>C30+C31</f>
        <v>68</v>
      </c>
      <c r="E30" s="59">
        <v>0</v>
      </c>
      <c r="F30" s="146">
        <f>E30+E31</f>
        <v>144</v>
      </c>
    </row>
    <row r="31" spans="1:6" ht="27.95" customHeight="1" x14ac:dyDescent="0.25">
      <c r="A31" s="130"/>
      <c r="B31" s="39">
        <v>10</v>
      </c>
      <c r="C31" s="35">
        <v>54</v>
      </c>
      <c r="D31" s="131"/>
      <c r="E31" s="59">
        <v>144</v>
      </c>
      <c r="F31" s="146"/>
    </row>
    <row r="32" spans="1:6" x14ac:dyDescent="0.25">
      <c r="A32" s="132" t="s">
        <v>269</v>
      </c>
      <c r="B32" s="133"/>
      <c r="C32" s="36">
        <f>C29+C30+C31</f>
        <v>80</v>
      </c>
      <c r="D32" s="47"/>
      <c r="E32" s="61">
        <f>E29+E30+E31</f>
        <v>153</v>
      </c>
      <c r="F32" s="47"/>
    </row>
    <row r="33" spans="1:6" x14ac:dyDescent="0.25">
      <c r="A33" s="134" t="s">
        <v>276</v>
      </c>
      <c r="B33" s="135"/>
      <c r="C33" s="37"/>
      <c r="D33" s="42">
        <f>D30/C32*100</f>
        <v>85</v>
      </c>
      <c r="E33" s="37"/>
      <c r="F33" s="69">
        <f>F30/E32*100</f>
        <v>94.117647058823522</v>
      </c>
    </row>
    <row r="34" spans="1:6" ht="27.95" customHeight="1" x14ac:dyDescent="0.25">
      <c r="A34" s="130" t="s">
        <v>284</v>
      </c>
      <c r="B34" s="39">
        <v>0</v>
      </c>
      <c r="C34" s="35">
        <v>6</v>
      </c>
      <c r="D34" s="42"/>
      <c r="E34" s="59">
        <v>6</v>
      </c>
      <c r="F34" s="60"/>
    </row>
    <row r="35" spans="1:6" ht="27.95" customHeight="1" x14ac:dyDescent="0.25">
      <c r="A35" s="130"/>
      <c r="B35" s="39">
        <v>5</v>
      </c>
      <c r="C35" s="35">
        <v>28</v>
      </c>
      <c r="D35" s="131">
        <f>C35+C36</f>
        <v>74</v>
      </c>
      <c r="E35" s="59">
        <v>0</v>
      </c>
      <c r="F35" s="146">
        <f>E35+E36</f>
        <v>147</v>
      </c>
    </row>
    <row r="36" spans="1:6" ht="27.95" customHeight="1" x14ac:dyDescent="0.25">
      <c r="A36" s="130"/>
      <c r="B36" s="39">
        <v>10</v>
      </c>
      <c r="C36" s="35">
        <v>46</v>
      </c>
      <c r="D36" s="131"/>
      <c r="E36" s="59">
        <v>147</v>
      </c>
      <c r="F36" s="146"/>
    </row>
    <row r="37" spans="1:6" x14ac:dyDescent="0.25">
      <c r="A37" s="132" t="s">
        <v>269</v>
      </c>
      <c r="B37" s="133"/>
      <c r="C37" s="36">
        <f>C34+C35+C36</f>
        <v>80</v>
      </c>
      <c r="D37" s="47"/>
      <c r="E37" s="61">
        <f>E34+E35+E36</f>
        <v>153</v>
      </c>
      <c r="F37" s="47"/>
    </row>
    <row r="38" spans="1:6" x14ac:dyDescent="0.25">
      <c r="A38" s="134" t="s">
        <v>282</v>
      </c>
      <c r="B38" s="135"/>
      <c r="C38" s="37"/>
      <c r="D38" s="42">
        <f>D35/C37*100</f>
        <v>92.5</v>
      </c>
      <c r="E38" s="37"/>
      <c r="F38" s="69">
        <f>F35/E37*100</f>
        <v>96.078431372549019</v>
      </c>
    </row>
    <row r="39" spans="1:6" ht="27.95" customHeight="1" x14ac:dyDescent="0.25">
      <c r="A39" s="130" t="s">
        <v>285</v>
      </c>
      <c r="B39" s="39">
        <v>0</v>
      </c>
      <c r="C39" s="35">
        <v>19</v>
      </c>
      <c r="D39" s="42"/>
      <c r="E39" s="59">
        <v>7</v>
      </c>
      <c r="F39" s="60"/>
    </row>
    <row r="40" spans="1:6" ht="27.95" customHeight="1" x14ac:dyDescent="0.25">
      <c r="A40" s="130"/>
      <c r="B40" s="39">
        <v>5</v>
      </c>
      <c r="C40" s="35">
        <v>10</v>
      </c>
      <c r="D40" s="131">
        <f>C40+C41</f>
        <v>61</v>
      </c>
      <c r="E40" s="59">
        <v>0</v>
      </c>
      <c r="F40" s="146">
        <f>E40+E41</f>
        <v>146</v>
      </c>
    </row>
    <row r="41" spans="1:6" ht="27.95" customHeight="1" x14ac:dyDescent="0.25">
      <c r="A41" s="130"/>
      <c r="B41" s="39">
        <v>10</v>
      </c>
      <c r="C41" s="35">
        <v>51</v>
      </c>
      <c r="D41" s="131"/>
      <c r="E41" s="59">
        <v>146</v>
      </c>
      <c r="F41" s="146"/>
    </row>
    <row r="42" spans="1:6" x14ac:dyDescent="0.25">
      <c r="A42" s="132" t="s">
        <v>269</v>
      </c>
      <c r="B42" s="133"/>
      <c r="C42" s="36">
        <f>C39+C40+C41</f>
        <v>80</v>
      </c>
      <c r="D42" s="47"/>
      <c r="E42" s="61">
        <f>E39+E40+E41</f>
        <v>153</v>
      </c>
      <c r="F42" s="47"/>
    </row>
    <row r="43" spans="1:6" x14ac:dyDescent="0.25">
      <c r="A43" s="136" t="s">
        <v>287</v>
      </c>
      <c r="B43" s="137"/>
      <c r="C43" s="37"/>
      <c r="D43" s="42">
        <f>D40/C42*100</f>
        <v>76.25</v>
      </c>
      <c r="E43" s="37"/>
      <c r="F43" s="69">
        <f>F40/E42*100</f>
        <v>95.424836601307192</v>
      </c>
    </row>
    <row r="44" spans="1:6" ht="27.95" customHeight="1" x14ac:dyDescent="0.25">
      <c r="A44" s="130" t="s">
        <v>286</v>
      </c>
      <c r="B44" s="39">
        <v>0</v>
      </c>
      <c r="C44" s="35">
        <v>17</v>
      </c>
      <c r="D44" s="42"/>
      <c r="E44" s="59">
        <v>10</v>
      </c>
      <c r="F44" s="60"/>
    </row>
    <row r="45" spans="1:6" ht="27.95" customHeight="1" x14ac:dyDescent="0.25">
      <c r="A45" s="130"/>
      <c r="B45" s="39">
        <v>5</v>
      </c>
      <c r="C45" s="35">
        <v>18</v>
      </c>
      <c r="D45" s="131">
        <f>C45+C46</f>
        <v>63</v>
      </c>
      <c r="E45" s="59">
        <v>0</v>
      </c>
      <c r="F45" s="146">
        <f>E45+E46</f>
        <v>143</v>
      </c>
    </row>
    <row r="46" spans="1:6" ht="27.95" customHeight="1" x14ac:dyDescent="0.25">
      <c r="A46" s="130"/>
      <c r="B46" s="39">
        <v>10</v>
      </c>
      <c r="C46" s="35">
        <v>45</v>
      </c>
      <c r="D46" s="131"/>
      <c r="E46" s="59">
        <v>143</v>
      </c>
      <c r="F46" s="146"/>
    </row>
    <row r="47" spans="1:6" x14ac:dyDescent="0.25">
      <c r="A47" s="132" t="s">
        <v>269</v>
      </c>
      <c r="B47" s="133"/>
      <c r="C47" s="36">
        <f>C44+C45+C46</f>
        <v>80</v>
      </c>
      <c r="D47" s="47"/>
      <c r="E47" s="61">
        <f>E44+E45+E46</f>
        <v>153</v>
      </c>
      <c r="F47" s="47"/>
    </row>
    <row r="48" spans="1:6" ht="16.5" thickBot="1" x14ac:dyDescent="0.3">
      <c r="A48" s="128" t="s">
        <v>288</v>
      </c>
      <c r="B48" s="129"/>
      <c r="C48" s="38"/>
      <c r="D48" s="43">
        <f>D45/C47*100</f>
        <v>78.75</v>
      </c>
      <c r="E48" s="38"/>
      <c r="F48" s="70">
        <f>F45/E47*100</f>
        <v>93.464052287581694</v>
      </c>
    </row>
  </sheetData>
  <mergeCells count="50">
    <mergeCell ref="F45:F46"/>
    <mergeCell ref="F20:F21"/>
    <mergeCell ref="F25:F26"/>
    <mergeCell ref="F30:F31"/>
    <mergeCell ref="F35:F36"/>
    <mergeCell ref="F40:F41"/>
    <mergeCell ref="E1:F1"/>
    <mergeCell ref="E2:F2"/>
    <mergeCell ref="F5:F6"/>
    <mergeCell ref="F10:F11"/>
    <mergeCell ref="F15:F16"/>
    <mergeCell ref="A7:B7"/>
    <mergeCell ref="A9:A11"/>
    <mergeCell ref="D10:D11"/>
    <mergeCell ref="A12:B12"/>
    <mergeCell ref="A1:B1"/>
    <mergeCell ref="C1:D1"/>
    <mergeCell ref="A2:B2"/>
    <mergeCell ref="C2:D2"/>
    <mergeCell ref="A4:A6"/>
    <mergeCell ref="D5:D6"/>
    <mergeCell ref="A14:A16"/>
    <mergeCell ref="D15:D16"/>
    <mergeCell ref="A17:B17"/>
    <mergeCell ref="A19:A21"/>
    <mergeCell ref="D20:D21"/>
    <mergeCell ref="D30:D31"/>
    <mergeCell ref="A32:B32"/>
    <mergeCell ref="A34:A36"/>
    <mergeCell ref="D35:D36"/>
    <mergeCell ref="A22:B22"/>
    <mergeCell ref="A24:A26"/>
    <mergeCell ref="D25:D26"/>
    <mergeCell ref="A27:B27"/>
    <mergeCell ref="A48:B48"/>
    <mergeCell ref="A44:A46"/>
    <mergeCell ref="D45:D46"/>
    <mergeCell ref="A47:B47"/>
    <mergeCell ref="A8:B8"/>
    <mergeCell ref="A13:B13"/>
    <mergeCell ref="A18:B18"/>
    <mergeCell ref="A23:B23"/>
    <mergeCell ref="A33:B33"/>
    <mergeCell ref="A38:B38"/>
    <mergeCell ref="A37:B37"/>
    <mergeCell ref="A39:A41"/>
    <mergeCell ref="D40:D41"/>
    <mergeCell ref="A42:B42"/>
    <mergeCell ref="A43:B43"/>
    <mergeCell ref="A29:A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 показателей НОКО</vt:lpstr>
      <vt:lpstr>Показатели и критерии</vt:lpstr>
      <vt:lpstr>Опрос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2018-07-22T14:24:12Z</dcterms:modified>
</cp:coreProperties>
</file>